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9345" activeTab="0"/>
  </bookViews>
  <sheets>
    <sheet name="Sphere8" sheetId="1" r:id="rId1"/>
    <sheet name="Sphere4" sheetId="2" r:id="rId2"/>
    <sheet name="Cylinder" sheetId="3" r:id="rId3"/>
    <sheet name="Angles" sheetId="4" r:id="rId4"/>
    <sheet name="Chart1" sheetId="5" r:id="rId5"/>
    <sheet name="Chart2" sheetId="6" r:id="rId6"/>
  </sheets>
  <definedNames>
    <definedName name="_xlnm.Print_Area" localSheetId="1">'Sphere4'!$A$1:$X$59</definedName>
    <definedName name="_xlnm.Print_Area" localSheetId="0">'Sphere8'!$A$1:$I$59</definedName>
  </definedNames>
  <calcPr fullCalcOnLoad="1" iterate="1" iterateCount="50" iterateDelta="0.001"/>
</workbook>
</file>

<file path=xl/comments1.xml><?xml version="1.0" encoding="utf-8"?>
<comments xmlns="http://schemas.openxmlformats.org/spreadsheetml/2006/main">
  <authors>
    <author>tacarro</author>
  </authors>
  <commentList>
    <comment ref="D2" authorId="0">
      <text>
        <r>
          <rPr>
            <b/>
            <sz val="8"/>
            <rFont val="Tahoma"/>
            <family val="0"/>
          </rPr>
          <t>tacarro:</t>
        </r>
        <r>
          <rPr>
            <sz val="8"/>
            <rFont val="Tahoma"/>
            <family val="0"/>
          </rPr>
          <t xml:space="preserve">
… also known as the 'Azimuthal' quantum number.</t>
        </r>
      </text>
    </comment>
  </commentList>
</comments>
</file>

<file path=xl/comments2.xml><?xml version="1.0" encoding="utf-8"?>
<comments xmlns="http://schemas.openxmlformats.org/spreadsheetml/2006/main">
  <authors>
    <author>tacarro</author>
  </authors>
  <commentList>
    <comment ref="D2" authorId="0">
      <text>
        <r>
          <rPr>
            <b/>
            <sz val="8"/>
            <rFont val="Tahoma"/>
            <family val="0"/>
          </rPr>
          <t>tacarro:</t>
        </r>
        <r>
          <rPr>
            <sz val="8"/>
            <rFont val="Tahoma"/>
            <family val="0"/>
          </rPr>
          <t xml:space="preserve">
… also known as the 'Azimuthal' quantum number.</t>
        </r>
      </text>
    </comment>
    <comment ref="P2" authorId="0">
      <text>
        <r>
          <rPr>
            <b/>
            <sz val="8"/>
            <rFont val="Tahoma"/>
            <family val="0"/>
          </rPr>
          <t>tacarro:</t>
        </r>
        <r>
          <rPr>
            <sz val="8"/>
            <rFont val="Tahoma"/>
            <family val="0"/>
          </rPr>
          <t xml:space="preserve">
… also known as the 'Azimuthal' quantum number.</t>
        </r>
      </text>
    </comment>
  </commentList>
</comments>
</file>

<file path=xl/sharedStrings.xml><?xml version="1.0" encoding="utf-8"?>
<sst xmlns="http://schemas.openxmlformats.org/spreadsheetml/2006/main" count="182" uniqueCount="159">
  <si>
    <t>Atomic</t>
  </si>
  <si>
    <t>Number</t>
  </si>
  <si>
    <t>Name</t>
  </si>
  <si>
    <t>H</t>
  </si>
  <si>
    <t>He</t>
  </si>
  <si>
    <t>Be</t>
  </si>
  <si>
    <t>Li</t>
  </si>
  <si>
    <t xml:space="preserve">B </t>
  </si>
  <si>
    <t>C</t>
  </si>
  <si>
    <t xml:space="preserve">N </t>
  </si>
  <si>
    <t>O</t>
  </si>
  <si>
    <t>F</t>
  </si>
  <si>
    <t>Ne</t>
  </si>
  <si>
    <t xml:space="preserve">Na </t>
  </si>
  <si>
    <t>Mg</t>
  </si>
  <si>
    <t>Al</t>
  </si>
  <si>
    <t>Si</t>
  </si>
  <si>
    <t>P</t>
  </si>
  <si>
    <t xml:space="preserve">S </t>
  </si>
  <si>
    <t>Cl</t>
  </si>
  <si>
    <t>Ar</t>
  </si>
  <si>
    <t>Principle</t>
  </si>
  <si>
    <t>Q N</t>
  </si>
  <si>
    <t>Azimuthal</t>
  </si>
  <si>
    <t>Magnetic</t>
  </si>
  <si>
    <t>Spin</t>
  </si>
  <si>
    <t>Orbital</t>
  </si>
  <si>
    <t>K</t>
  </si>
  <si>
    <t>Ca</t>
  </si>
  <si>
    <t>Sr</t>
  </si>
  <si>
    <t>Zn</t>
  </si>
  <si>
    <t>Cu</t>
  </si>
  <si>
    <t>Co</t>
  </si>
  <si>
    <t>Fe</t>
  </si>
  <si>
    <t>Ni</t>
  </si>
  <si>
    <t>Ti</t>
  </si>
  <si>
    <t>V</t>
  </si>
  <si>
    <t>Cr</t>
  </si>
  <si>
    <t>Mn</t>
  </si>
  <si>
    <t>Ga</t>
  </si>
  <si>
    <t>Ge</t>
  </si>
  <si>
    <t>As</t>
  </si>
  <si>
    <t>Se</t>
  </si>
  <si>
    <t>Br</t>
  </si>
  <si>
    <t>Kr</t>
  </si>
  <si>
    <t>Z</t>
  </si>
  <si>
    <t>R</t>
  </si>
  <si>
    <t>Θ</t>
  </si>
  <si>
    <t xml:space="preserve"> </t>
  </si>
  <si>
    <t>n</t>
  </si>
  <si>
    <t>l</t>
  </si>
  <si>
    <t xml:space="preserve">m </t>
  </si>
  <si>
    <t xml:space="preserve">s </t>
  </si>
  <si>
    <t>l+1</t>
  </si>
  <si>
    <t>Ru</t>
  </si>
  <si>
    <t>Y</t>
  </si>
  <si>
    <t>Zr</t>
  </si>
  <si>
    <t>Nb</t>
  </si>
  <si>
    <t>Mo</t>
  </si>
  <si>
    <t>Tc</t>
  </si>
  <si>
    <t>Rh</t>
  </si>
  <si>
    <t>Pd</t>
  </si>
  <si>
    <t>Ag</t>
  </si>
  <si>
    <t>Cd</t>
  </si>
  <si>
    <t>In</t>
  </si>
  <si>
    <t>Sn</t>
  </si>
  <si>
    <t>Sb</t>
  </si>
  <si>
    <t>Te</t>
  </si>
  <si>
    <t xml:space="preserve">I </t>
  </si>
  <si>
    <t>Xe</t>
  </si>
  <si>
    <t>Ba</t>
  </si>
  <si>
    <t>Cs</t>
  </si>
  <si>
    <t>La</t>
  </si>
  <si>
    <t>Ce</t>
  </si>
  <si>
    <t>Pr</t>
  </si>
  <si>
    <t>Nd</t>
  </si>
  <si>
    <t>Pm</t>
  </si>
  <si>
    <t>Sm</t>
  </si>
  <si>
    <t>Eu</t>
  </si>
  <si>
    <t>Gd</t>
  </si>
  <si>
    <t>Tb</t>
  </si>
  <si>
    <t>Dy</t>
  </si>
  <si>
    <t>Ho</t>
  </si>
  <si>
    <t>Er</t>
  </si>
  <si>
    <t>Tm</t>
  </si>
  <si>
    <t>Yb</t>
  </si>
  <si>
    <t>Lu</t>
  </si>
  <si>
    <t>Hf</t>
  </si>
  <si>
    <t>Ta</t>
  </si>
  <si>
    <t>W</t>
  </si>
  <si>
    <t>Re</t>
  </si>
  <si>
    <t>Os</t>
  </si>
  <si>
    <t>Ir</t>
  </si>
  <si>
    <t>Pt</t>
  </si>
  <si>
    <t>Au</t>
  </si>
  <si>
    <t>Hg</t>
  </si>
  <si>
    <t>Tl</t>
  </si>
  <si>
    <t>Pb</t>
  </si>
  <si>
    <t>Bi</t>
  </si>
  <si>
    <t>Po</t>
  </si>
  <si>
    <t>At</t>
  </si>
  <si>
    <t>Rn</t>
  </si>
  <si>
    <t>Fr</t>
  </si>
  <si>
    <t>Ra</t>
  </si>
  <si>
    <t>Ac</t>
  </si>
  <si>
    <t>Th</t>
  </si>
  <si>
    <t>Pa</t>
  </si>
  <si>
    <t>U</t>
  </si>
  <si>
    <t>Np</t>
  </si>
  <si>
    <t>Pu</t>
  </si>
  <si>
    <t>Am</t>
  </si>
  <si>
    <t>Cm</t>
  </si>
  <si>
    <t>Bk</t>
  </si>
  <si>
    <t>Cf</t>
  </si>
  <si>
    <t>Es</t>
  </si>
  <si>
    <t>Fm</t>
  </si>
  <si>
    <t>Md</t>
  </si>
  <si>
    <t>No</t>
  </si>
  <si>
    <t>Lr</t>
  </si>
  <si>
    <t>Rf</t>
  </si>
  <si>
    <t>Db</t>
  </si>
  <si>
    <t>Sg</t>
  </si>
  <si>
    <t>Bh</t>
  </si>
  <si>
    <t>Hs</t>
  </si>
  <si>
    <t>Mt</t>
  </si>
  <si>
    <t>Uun</t>
  </si>
  <si>
    <t>Uuu</t>
  </si>
  <si>
    <t>Uub</t>
  </si>
  <si>
    <t>← Choose Z</t>
  </si>
  <si>
    <t>extract R</t>
  </si>
  <si>
    <t>extract Θ</t>
  </si>
  <si>
    <t>extract AN</t>
  </si>
  <si>
    <t>x</t>
  </si>
  <si>
    <t>y</t>
  </si>
  <si>
    <t>Θ =</t>
  </si>
  <si>
    <t>(2l+1)</t>
  </si>
  <si>
    <t>Z =</t>
  </si>
  <si>
    <t>l + 1</t>
  </si>
  <si>
    <t>R =</t>
  </si>
  <si>
    <t>--------------------------------------</t>
  </si>
  <si>
    <t>Cartesian Coordinates</t>
  </si>
  <si>
    <t>n, l, m, s</t>
  </si>
  <si>
    <t>Cylindrical Coordinates</t>
  </si>
  <si>
    <t>Quantum Numbers in:</t>
  </si>
  <si>
    <t>This transformation takes the four</t>
  </si>
  <si>
    <t>dimensions of the quantum numbers,</t>
  </si>
  <si>
    <t>that are hard to plot, and maps them</t>
  </si>
  <si>
    <t>into three dimensions in a smooth way.</t>
  </si>
  <si>
    <t>This identifies additional neighbors,</t>
  </si>
  <si>
    <t>not recognized using the standard plot.</t>
  </si>
  <si>
    <t>180*[l+m+(2*l+1)*(s+½)]</t>
  </si>
  <si>
    <t>Sc</t>
  </si>
  <si>
    <t>Rb</t>
  </si>
  <si>
    <t>Φ</t>
  </si>
  <si>
    <t>r</t>
  </si>
  <si>
    <t>°</t>
  </si>
  <si>
    <t>K, Ca Center</t>
  </si>
  <si>
    <t>H, He Center</t>
  </si>
  <si>
    <t>L</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</si>
</sst>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0.000"/>
  </numFmts>
  <fonts count="13">
    <font>
      <sz val="10"/>
      <name val="Arial"/>
      <family val="0"/>
    </font>
    <font>
      <sz val="8"/>
      <name val="Arial"/>
      <family val="0"/>
    </font>
    <font>
      <sz val="5.75"/>
      <name val="Arial"/>
      <family val="0"/>
    </font>
    <font>
      <sz val="9.5"/>
      <name val="Arial"/>
      <family val="0"/>
    </font>
    <font>
      <sz val="5"/>
      <name val="Arial"/>
      <family val="0"/>
    </font>
    <font>
      <sz val="5.5"/>
      <name val="Arial"/>
      <family val="2"/>
    </font>
    <font>
      <sz val="9.25"/>
      <name val="Arial"/>
      <family val="2"/>
    </font>
    <font>
      <b/>
      <sz val="9.5"/>
      <name val="Arial"/>
      <family val="2"/>
    </font>
    <font>
      <b/>
      <sz val="8"/>
      <name val="Arial"/>
      <family val="2"/>
    </font>
    <font>
      <b/>
      <sz val="8.5"/>
      <name val="Arial"/>
      <family val="2"/>
    </font>
    <font>
      <b/>
      <sz val="10"/>
      <name val="Arial"/>
      <family val="2"/>
    </font>
    <font>
      <sz val="8"/>
      <name val="Tahoma"/>
      <family val="0"/>
    </font>
    <font>
      <b/>
      <sz val="8"/>
      <name val="Tahoma"/>
      <family val="0"/>
    </font>
  </fonts>
  <fills count="11">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45"/>
        <bgColor indexed="64"/>
      </patternFill>
    </fill>
    <fill>
      <patternFill patternType="solid">
        <fgColor indexed="43"/>
        <bgColor indexed="64"/>
      </patternFill>
    </fill>
    <fill>
      <patternFill patternType="solid">
        <fgColor indexed="15"/>
        <bgColor indexed="64"/>
      </patternFill>
    </fill>
    <fill>
      <patternFill patternType="solid">
        <fgColor indexed="52"/>
        <bgColor indexed="64"/>
      </patternFill>
    </fill>
    <fill>
      <patternFill patternType="solid">
        <fgColor indexed="46"/>
        <bgColor indexed="64"/>
      </patternFill>
    </fill>
    <fill>
      <patternFill patternType="solid">
        <fgColor indexed="13"/>
        <bgColor indexed="64"/>
      </patternFill>
    </fill>
    <fill>
      <patternFill patternType="solid">
        <fgColor indexed="11"/>
        <bgColor indexed="64"/>
      </patternFill>
    </fill>
  </fills>
  <borders count="11">
    <border>
      <left/>
      <right/>
      <top/>
      <bottom/>
      <diagonal/>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6">
    <xf numFmtId="0" fontId="0" fillId="0" borderId="0" xfId="0" applyAlignment="1">
      <alignment/>
    </xf>
    <xf numFmtId="0" fontId="0" fillId="0" borderId="0" xfId="0" applyAlignment="1">
      <alignment horizontal="center"/>
    </xf>
    <xf numFmtId="0" fontId="0" fillId="0" borderId="0" xfId="0" applyAlignment="1">
      <alignment horizontal="left"/>
    </xf>
    <xf numFmtId="0" fontId="0" fillId="2" borderId="0" xfId="0" applyFill="1" applyAlignment="1">
      <alignment/>
    </xf>
    <xf numFmtId="0" fontId="0" fillId="2" borderId="0" xfId="0" applyFill="1" applyAlignment="1">
      <alignment horizontal="center"/>
    </xf>
    <xf numFmtId="0" fontId="0" fillId="3" borderId="0" xfId="0" applyFill="1" applyAlignment="1">
      <alignment horizontal="center"/>
    </xf>
    <xf numFmtId="0" fontId="0" fillId="4" borderId="1" xfId="0" applyFill="1" applyBorder="1" applyAlignment="1">
      <alignment/>
    </xf>
    <xf numFmtId="0" fontId="0" fillId="4" borderId="2" xfId="0" applyFill="1" applyBorder="1" applyAlignment="1">
      <alignment/>
    </xf>
    <xf numFmtId="0" fontId="0" fillId="4" borderId="3" xfId="0" applyFill="1" applyBorder="1" applyAlignment="1">
      <alignment/>
    </xf>
    <xf numFmtId="0" fontId="0" fillId="4" borderId="4" xfId="0" applyFill="1" applyBorder="1" applyAlignment="1">
      <alignment/>
    </xf>
    <xf numFmtId="0" fontId="0" fillId="4" borderId="3" xfId="0" applyFill="1" applyBorder="1" applyAlignment="1">
      <alignment horizontal="right"/>
    </xf>
    <xf numFmtId="0" fontId="0" fillId="4" borderId="4" xfId="0" applyFill="1" applyBorder="1" applyAlignment="1">
      <alignment horizontal="left"/>
    </xf>
    <xf numFmtId="0" fontId="0" fillId="4" borderId="4" xfId="0" applyFill="1" applyBorder="1" applyAlignment="1" quotePrefix="1">
      <alignment/>
    </xf>
    <xf numFmtId="0" fontId="0" fillId="4" borderId="4" xfId="0" applyFill="1" applyBorder="1" applyAlignment="1">
      <alignment horizontal="center"/>
    </xf>
    <xf numFmtId="0" fontId="0" fillId="4" borderId="5" xfId="0" applyFill="1" applyBorder="1" applyAlignment="1">
      <alignment horizontal="right"/>
    </xf>
    <xf numFmtId="0" fontId="0" fillId="4" borderId="6" xfId="0" applyFill="1" applyBorder="1" applyAlignment="1">
      <alignment/>
    </xf>
    <xf numFmtId="0" fontId="0" fillId="0" borderId="0" xfId="0" applyFill="1" applyAlignment="1">
      <alignment horizontal="center"/>
    </xf>
    <xf numFmtId="0" fontId="0" fillId="0" borderId="0" xfId="0" applyAlignment="1">
      <alignment horizontal="right"/>
    </xf>
    <xf numFmtId="0" fontId="0" fillId="5" borderId="0" xfId="0" applyFill="1" applyAlignment="1">
      <alignment horizontal="center"/>
    </xf>
    <xf numFmtId="1" fontId="0" fillId="0" borderId="0" xfId="0" applyNumberFormat="1" applyAlignment="1">
      <alignment horizontal="center"/>
    </xf>
    <xf numFmtId="1" fontId="0" fillId="0" borderId="0" xfId="0" applyNumberFormat="1" applyAlignment="1">
      <alignment/>
    </xf>
    <xf numFmtId="0" fontId="10" fillId="0" borderId="0" xfId="0" applyFont="1" applyFill="1" applyAlignment="1">
      <alignment horizontal="center"/>
    </xf>
    <xf numFmtId="0" fontId="0" fillId="0" borderId="7" xfId="0" applyBorder="1" applyAlignment="1">
      <alignment horizontal="center"/>
    </xf>
    <xf numFmtId="0" fontId="0" fillId="0" borderId="7" xfId="0" applyBorder="1" applyAlignment="1">
      <alignment horizontal="right"/>
    </xf>
    <xf numFmtId="0" fontId="0" fillId="0" borderId="0" xfId="0" applyBorder="1" applyAlignment="1">
      <alignment horizontal="center"/>
    </xf>
    <xf numFmtId="0" fontId="0" fillId="0" borderId="0" xfId="0" applyBorder="1" applyAlignment="1">
      <alignment horizontal="right"/>
    </xf>
    <xf numFmtId="0" fontId="0" fillId="0" borderId="0" xfId="0" applyFill="1" applyAlignment="1">
      <alignment/>
    </xf>
    <xf numFmtId="0" fontId="0" fillId="0" borderId="8" xfId="0" applyBorder="1" applyAlignment="1">
      <alignment horizontal="center"/>
    </xf>
    <xf numFmtId="1" fontId="0" fillId="0" borderId="0" xfId="0" applyNumberFormat="1" applyFill="1" applyAlignment="1">
      <alignment/>
    </xf>
    <xf numFmtId="0" fontId="0" fillId="0" borderId="7" xfId="0" applyBorder="1" applyAlignment="1">
      <alignment/>
    </xf>
    <xf numFmtId="1" fontId="0" fillId="0" borderId="7" xfId="0" applyNumberFormat="1" applyBorder="1" applyAlignment="1">
      <alignment horizontal="center"/>
    </xf>
    <xf numFmtId="0" fontId="0" fillId="0" borderId="7" xfId="0" applyFill="1" applyBorder="1" applyAlignment="1">
      <alignment/>
    </xf>
    <xf numFmtId="1" fontId="0" fillId="0" borderId="9" xfId="0" applyNumberFormat="1" applyFill="1" applyBorder="1" applyAlignment="1">
      <alignment/>
    </xf>
    <xf numFmtId="1" fontId="0" fillId="0" borderId="7" xfId="0" applyNumberFormat="1" applyFill="1" applyBorder="1" applyAlignment="1">
      <alignment/>
    </xf>
    <xf numFmtId="0" fontId="0" fillId="0" borderId="10" xfId="0" applyBorder="1" applyAlignment="1">
      <alignment horizontal="center"/>
    </xf>
    <xf numFmtId="0" fontId="0" fillId="6" borderId="0" xfId="0" applyFill="1" applyAlignment="1">
      <alignment/>
    </xf>
    <xf numFmtId="0" fontId="0" fillId="7" borderId="0" xfId="0" applyFill="1" applyAlignment="1">
      <alignment/>
    </xf>
    <xf numFmtId="0" fontId="0" fillId="4" borderId="0" xfId="0" applyFill="1" applyAlignment="1">
      <alignment/>
    </xf>
    <xf numFmtId="0" fontId="0" fillId="8" borderId="0" xfId="0" applyFill="1" applyAlignment="1">
      <alignment/>
    </xf>
    <xf numFmtId="0" fontId="10" fillId="9" borderId="0" xfId="0" applyFont="1" applyFill="1" applyAlignment="1">
      <alignment horizontal="center"/>
    </xf>
    <xf numFmtId="0" fontId="0" fillId="9" borderId="0" xfId="0" applyFill="1" applyAlignment="1">
      <alignment horizontal="center"/>
    </xf>
    <xf numFmtId="0" fontId="0" fillId="0" borderId="8" xfId="0" applyBorder="1" applyAlignment="1">
      <alignment horizontal="left"/>
    </xf>
    <xf numFmtId="0" fontId="10" fillId="9" borderId="0" xfId="0" applyFont="1" applyFill="1" applyAlignment="1">
      <alignment/>
    </xf>
    <xf numFmtId="1" fontId="10" fillId="9" borderId="0" xfId="0" applyNumberFormat="1" applyFont="1" applyFill="1" applyAlignment="1">
      <alignment horizontal="center"/>
    </xf>
    <xf numFmtId="0" fontId="0" fillId="10" borderId="0" xfId="0" applyFill="1" applyAlignment="1">
      <alignment horizontal="center"/>
    </xf>
    <xf numFmtId="0" fontId="0" fillId="2" borderId="0" xfId="0" applyFill="1" applyAlignment="1">
      <alignment horizontal="right"/>
    </xf>
    <xf numFmtId="0" fontId="0" fillId="2" borderId="7" xfId="0" applyFill="1" applyBorder="1" applyAlignment="1">
      <alignment horizontal="center"/>
    </xf>
    <xf numFmtId="0" fontId="0" fillId="2" borderId="7" xfId="0" applyFill="1" applyBorder="1" applyAlignment="1">
      <alignment horizontal="right"/>
    </xf>
    <xf numFmtId="0" fontId="0" fillId="2" borderId="0" xfId="0" applyFill="1" applyBorder="1" applyAlignment="1">
      <alignment horizontal="center"/>
    </xf>
    <xf numFmtId="0" fontId="0" fillId="2" borderId="0" xfId="0" applyFill="1" applyBorder="1" applyAlignment="1">
      <alignment horizontal="right"/>
    </xf>
    <xf numFmtId="0" fontId="0" fillId="5" borderId="0" xfId="0" applyFill="1" applyAlignment="1">
      <alignment/>
    </xf>
    <xf numFmtId="1" fontId="0" fillId="5" borderId="0" xfId="0" applyNumberFormat="1" applyFill="1" applyAlignment="1">
      <alignment horizontal="center"/>
    </xf>
    <xf numFmtId="0" fontId="0" fillId="5" borderId="7" xfId="0" applyFill="1" applyBorder="1" applyAlignment="1">
      <alignment/>
    </xf>
    <xf numFmtId="1" fontId="0" fillId="5" borderId="7" xfId="0" applyNumberFormat="1" applyFill="1" applyBorder="1" applyAlignment="1">
      <alignment horizontal="center"/>
    </xf>
    <xf numFmtId="0" fontId="0" fillId="5" borderId="0" xfId="0" applyFill="1" applyBorder="1" applyAlignment="1">
      <alignment/>
    </xf>
    <xf numFmtId="1" fontId="0" fillId="5" borderId="0" xfId="0" applyNumberForma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275"/>
          <c:y val="0"/>
          <c:w val="0.91725"/>
          <c:h val="1"/>
        </c:manualLayout>
      </c:layout>
      <c:scatterChart>
        <c:scatterStyle val="lineMarker"/>
        <c:varyColors val="0"/>
        <c:ser>
          <c:idx val="0"/>
          <c:order val="0"/>
          <c:tx>
            <c:strRef>
              <c:f>Cylinder!$P$3:$Q$3</c:f>
              <c:strCache>
                <c:ptCount val="1"/>
                <c:pt idx="0">
                  <c:v>x y</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000080"/>
              </a:solidFill>
              <a:ln>
                <a:solidFill>
                  <a:srgbClr val="000080"/>
                </a:solidFill>
              </a:ln>
            </c:spPr>
          </c:marker>
          <c:dPt>
            <c:idx val="1"/>
            <c:spPr>
              <a:ln w="38100">
                <a:solidFill>
                  <a:srgbClr val="FF0000"/>
                </a:solidFill>
              </a:ln>
            </c:spPr>
            <c:marker>
              <c:size val="9"/>
              <c:spPr>
                <a:solidFill>
                  <a:srgbClr val="000080"/>
                </a:solidFill>
                <a:ln>
                  <a:solidFill>
                    <a:srgbClr val="000080"/>
                  </a:solidFill>
                </a:ln>
              </c:spPr>
            </c:marker>
          </c:dPt>
          <c:dPt>
            <c:idx val="2"/>
            <c:spPr>
              <a:ln w="3175">
                <a:noFill/>
              </a:ln>
            </c:spPr>
            <c:marker>
              <c:size val="9"/>
              <c:spPr>
                <a:solidFill>
                  <a:srgbClr val="000080"/>
                </a:solidFill>
                <a:ln>
                  <a:solidFill>
                    <a:srgbClr val="000080"/>
                  </a:solidFill>
                </a:ln>
              </c:spPr>
            </c:marker>
          </c:dPt>
          <c:dPt>
            <c:idx val="3"/>
            <c:spPr>
              <a:ln w="38100">
                <a:solidFill>
                  <a:srgbClr val="FF0000"/>
                </a:solidFill>
              </a:ln>
            </c:spPr>
            <c:marker>
              <c:size val="9"/>
              <c:spPr>
                <a:solidFill>
                  <a:srgbClr val="000080"/>
                </a:solidFill>
                <a:ln>
                  <a:solidFill>
                    <a:srgbClr val="000080"/>
                  </a:solidFill>
                </a:ln>
              </c:spPr>
            </c:marker>
          </c:dPt>
          <c:dPt>
            <c:idx val="4"/>
            <c:spPr>
              <a:ln w="3175">
                <a:noFill/>
              </a:ln>
            </c:spPr>
            <c:marker>
              <c:size val="9"/>
              <c:spPr>
                <a:solidFill>
                  <a:srgbClr val="000080"/>
                </a:solidFill>
                <a:ln>
                  <a:solidFill>
                    <a:srgbClr val="000080"/>
                  </a:solidFill>
                </a:ln>
              </c:spPr>
            </c:marker>
          </c:dPt>
          <c:dPt>
            <c:idx val="5"/>
            <c:spPr>
              <a:ln w="38100">
                <a:solidFill>
                  <a:srgbClr val="FFFF00"/>
                </a:solidFill>
              </a:ln>
            </c:spPr>
            <c:marker>
              <c:size val="9"/>
              <c:spPr>
                <a:solidFill>
                  <a:srgbClr val="000080"/>
                </a:solidFill>
                <a:ln>
                  <a:solidFill>
                    <a:srgbClr val="000080"/>
                  </a:solidFill>
                </a:ln>
              </c:spPr>
            </c:marker>
          </c:dPt>
          <c:dPt>
            <c:idx val="6"/>
            <c:spPr>
              <a:ln w="38100">
                <a:solidFill>
                  <a:srgbClr val="FFFF00"/>
                </a:solidFill>
              </a:ln>
            </c:spPr>
            <c:marker>
              <c:size val="9"/>
              <c:spPr>
                <a:solidFill>
                  <a:srgbClr val="000080"/>
                </a:solidFill>
                <a:ln>
                  <a:solidFill>
                    <a:srgbClr val="000080"/>
                  </a:solidFill>
                </a:ln>
              </c:spPr>
            </c:marker>
          </c:dPt>
          <c:dPt>
            <c:idx val="7"/>
            <c:spPr>
              <a:ln w="38100">
                <a:solidFill>
                  <a:srgbClr val="FFFF00"/>
                </a:solidFill>
              </a:ln>
            </c:spPr>
            <c:marker>
              <c:size val="9"/>
              <c:spPr>
                <a:solidFill>
                  <a:srgbClr val="000080"/>
                </a:solidFill>
                <a:ln>
                  <a:solidFill>
                    <a:srgbClr val="000080"/>
                  </a:solidFill>
                </a:ln>
              </c:spPr>
            </c:marker>
          </c:dPt>
          <c:dPt>
            <c:idx val="8"/>
            <c:spPr>
              <a:ln w="38100">
                <a:solidFill>
                  <a:srgbClr val="FFFF00"/>
                </a:solidFill>
              </a:ln>
            </c:spPr>
            <c:marker>
              <c:size val="9"/>
              <c:spPr>
                <a:solidFill>
                  <a:srgbClr val="000080"/>
                </a:solidFill>
                <a:ln>
                  <a:solidFill>
                    <a:srgbClr val="000080"/>
                  </a:solidFill>
                </a:ln>
              </c:spPr>
            </c:marker>
          </c:dPt>
          <c:dPt>
            <c:idx val="9"/>
            <c:spPr>
              <a:ln w="38100">
                <a:solidFill>
                  <a:srgbClr val="FFFF00"/>
                </a:solidFill>
              </a:ln>
            </c:spPr>
            <c:marker>
              <c:size val="9"/>
              <c:spPr>
                <a:solidFill>
                  <a:srgbClr val="000080"/>
                </a:solidFill>
                <a:ln>
                  <a:solidFill>
                    <a:srgbClr val="000080"/>
                  </a:solidFill>
                </a:ln>
              </c:spPr>
            </c:marker>
          </c:dPt>
          <c:dPt>
            <c:idx val="10"/>
            <c:spPr>
              <a:ln w="3175">
                <a:noFill/>
              </a:ln>
            </c:spPr>
            <c:marker>
              <c:size val="9"/>
              <c:spPr>
                <a:solidFill>
                  <a:srgbClr val="000080"/>
                </a:solidFill>
                <a:ln>
                  <a:solidFill>
                    <a:srgbClr val="000080"/>
                  </a:solidFill>
                </a:ln>
              </c:spPr>
            </c:marker>
          </c:dPt>
          <c:dPt>
            <c:idx val="11"/>
            <c:spPr>
              <a:ln w="38100">
                <a:solidFill>
                  <a:srgbClr val="FF0000"/>
                </a:solidFill>
              </a:ln>
            </c:spPr>
            <c:marker>
              <c:size val="9"/>
              <c:spPr>
                <a:solidFill>
                  <a:srgbClr val="000080"/>
                </a:solidFill>
                <a:ln>
                  <a:solidFill>
                    <a:srgbClr val="000080"/>
                  </a:solidFill>
                </a:ln>
              </c:spPr>
            </c:marker>
          </c:dPt>
          <c:dPt>
            <c:idx val="12"/>
            <c:spPr>
              <a:ln w="3175">
                <a:noFill/>
              </a:ln>
            </c:spPr>
            <c:marker>
              <c:size val="9"/>
              <c:spPr>
                <a:solidFill>
                  <a:srgbClr val="000080"/>
                </a:solidFill>
                <a:ln>
                  <a:solidFill>
                    <a:srgbClr val="000080"/>
                  </a:solidFill>
                </a:ln>
              </c:spPr>
            </c:marker>
          </c:dPt>
          <c:dPt>
            <c:idx val="13"/>
            <c:spPr>
              <a:ln w="38100">
                <a:solidFill>
                  <a:srgbClr val="FFFF00"/>
                </a:solidFill>
              </a:ln>
            </c:spPr>
            <c:marker>
              <c:size val="9"/>
              <c:spPr>
                <a:solidFill>
                  <a:srgbClr val="000080"/>
                </a:solidFill>
                <a:ln>
                  <a:solidFill>
                    <a:srgbClr val="000080"/>
                  </a:solidFill>
                </a:ln>
              </c:spPr>
            </c:marker>
          </c:dPt>
          <c:dPt>
            <c:idx val="14"/>
            <c:spPr>
              <a:ln w="38100">
                <a:solidFill>
                  <a:srgbClr val="FFFF00"/>
                </a:solidFill>
              </a:ln>
            </c:spPr>
            <c:marker>
              <c:size val="9"/>
              <c:spPr>
                <a:solidFill>
                  <a:srgbClr val="000080"/>
                </a:solidFill>
                <a:ln>
                  <a:solidFill>
                    <a:srgbClr val="000080"/>
                  </a:solidFill>
                </a:ln>
              </c:spPr>
            </c:marker>
          </c:dPt>
          <c:dPt>
            <c:idx val="15"/>
            <c:spPr>
              <a:ln w="38100">
                <a:solidFill>
                  <a:srgbClr val="FFFF00"/>
                </a:solidFill>
              </a:ln>
            </c:spPr>
            <c:marker>
              <c:size val="9"/>
              <c:spPr>
                <a:solidFill>
                  <a:srgbClr val="000080"/>
                </a:solidFill>
                <a:ln>
                  <a:solidFill>
                    <a:srgbClr val="000080"/>
                  </a:solidFill>
                </a:ln>
              </c:spPr>
            </c:marker>
          </c:dPt>
          <c:dPt>
            <c:idx val="16"/>
            <c:spPr>
              <a:ln w="38100">
                <a:solidFill>
                  <a:srgbClr val="FFFF00"/>
                </a:solidFill>
              </a:ln>
            </c:spPr>
            <c:marker>
              <c:size val="9"/>
              <c:spPr>
                <a:solidFill>
                  <a:srgbClr val="000080"/>
                </a:solidFill>
                <a:ln>
                  <a:solidFill>
                    <a:srgbClr val="000080"/>
                  </a:solidFill>
                </a:ln>
              </c:spPr>
            </c:marker>
          </c:dPt>
          <c:dPt>
            <c:idx val="17"/>
            <c:spPr>
              <a:ln w="38100">
                <a:solidFill>
                  <a:srgbClr val="FFFF00"/>
                </a:solidFill>
              </a:ln>
            </c:spPr>
            <c:marker>
              <c:size val="9"/>
              <c:spPr>
                <a:solidFill>
                  <a:srgbClr val="000080"/>
                </a:solidFill>
                <a:ln>
                  <a:solidFill>
                    <a:srgbClr val="000080"/>
                  </a:solidFill>
                </a:ln>
              </c:spPr>
            </c:marker>
          </c:dPt>
          <c:dPt>
            <c:idx val="18"/>
            <c:spPr>
              <a:ln w="3175">
                <a:noFill/>
              </a:ln>
            </c:spPr>
            <c:marker>
              <c:size val="9"/>
              <c:spPr>
                <a:solidFill>
                  <a:srgbClr val="000080"/>
                </a:solidFill>
                <a:ln>
                  <a:solidFill>
                    <a:srgbClr val="000080"/>
                  </a:solidFill>
                </a:ln>
              </c:spPr>
            </c:marker>
          </c:dPt>
          <c:dPt>
            <c:idx val="19"/>
            <c:spPr>
              <a:ln w="38100">
                <a:solidFill>
                  <a:srgbClr val="FF0000"/>
                </a:solidFill>
              </a:ln>
            </c:spPr>
            <c:marker>
              <c:size val="9"/>
              <c:spPr>
                <a:solidFill>
                  <a:srgbClr val="000080"/>
                </a:solidFill>
                <a:ln>
                  <a:solidFill>
                    <a:srgbClr val="000080"/>
                  </a:solidFill>
                </a:ln>
              </c:spPr>
            </c:marker>
          </c:dPt>
          <c:dPt>
            <c:idx val="20"/>
            <c:spPr>
              <a:ln w="3175">
                <a:noFill/>
              </a:ln>
            </c:spPr>
            <c:marker>
              <c:size val="9"/>
              <c:spPr>
                <a:solidFill>
                  <a:srgbClr val="000080"/>
                </a:solidFill>
                <a:ln>
                  <a:solidFill>
                    <a:srgbClr val="000080"/>
                  </a:solidFill>
                </a:ln>
              </c:spPr>
            </c:marker>
          </c:dPt>
          <c:dPt>
            <c:idx val="21"/>
            <c:spPr>
              <a:ln w="25400">
                <a:solidFill>
                  <a:srgbClr val="00FF00"/>
                </a:solidFill>
              </a:ln>
            </c:spPr>
            <c:marker>
              <c:size val="9"/>
              <c:spPr>
                <a:solidFill>
                  <a:srgbClr val="000080"/>
                </a:solidFill>
                <a:ln>
                  <a:solidFill>
                    <a:srgbClr val="000080"/>
                  </a:solidFill>
                </a:ln>
              </c:spPr>
            </c:marker>
          </c:dPt>
          <c:dPt>
            <c:idx val="22"/>
            <c:spPr>
              <a:ln w="25400">
                <a:solidFill>
                  <a:srgbClr val="00FF00"/>
                </a:solidFill>
              </a:ln>
            </c:spPr>
            <c:marker>
              <c:size val="9"/>
              <c:spPr>
                <a:solidFill>
                  <a:srgbClr val="000080"/>
                </a:solidFill>
                <a:ln>
                  <a:solidFill>
                    <a:srgbClr val="000080"/>
                  </a:solidFill>
                </a:ln>
              </c:spPr>
            </c:marker>
          </c:dPt>
          <c:dPt>
            <c:idx val="23"/>
            <c:spPr>
              <a:ln w="25400">
                <a:solidFill>
                  <a:srgbClr val="00FF00"/>
                </a:solidFill>
              </a:ln>
            </c:spPr>
            <c:marker>
              <c:size val="9"/>
              <c:spPr>
                <a:solidFill>
                  <a:srgbClr val="000080"/>
                </a:solidFill>
                <a:ln>
                  <a:solidFill>
                    <a:srgbClr val="000080"/>
                  </a:solidFill>
                </a:ln>
              </c:spPr>
            </c:marker>
          </c:dPt>
          <c:dPt>
            <c:idx val="24"/>
            <c:spPr>
              <a:ln w="25400">
                <a:solidFill>
                  <a:srgbClr val="00FF00"/>
                </a:solidFill>
              </a:ln>
            </c:spPr>
            <c:marker>
              <c:size val="9"/>
              <c:spPr>
                <a:solidFill>
                  <a:srgbClr val="000080"/>
                </a:solidFill>
                <a:ln>
                  <a:solidFill>
                    <a:srgbClr val="000080"/>
                  </a:solidFill>
                </a:ln>
              </c:spPr>
            </c:marker>
          </c:dPt>
          <c:dPt>
            <c:idx val="25"/>
            <c:spPr>
              <a:ln w="25400">
                <a:solidFill>
                  <a:srgbClr val="00FF00"/>
                </a:solidFill>
              </a:ln>
            </c:spPr>
            <c:marker>
              <c:size val="9"/>
              <c:spPr>
                <a:solidFill>
                  <a:srgbClr val="000080"/>
                </a:solidFill>
                <a:ln>
                  <a:solidFill>
                    <a:srgbClr val="000080"/>
                  </a:solidFill>
                </a:ln>
              </c:spPr>
            </c:marker>
          </c:dPt>
          <c:dPt>
            <c:idx val="26"/>
            <c:spPr>
              <a:ln w="25400">
                <a:solidFill>
                  <a:srgbClr val="00FF00"/>
                </a:solidFill>
              </a:ln>
            </c:spPr>
            <c:marker>
              <c:size val="9"/>
              <c:spPr>
                <a:solidFill>
                  <a:srgbClr val="000080"/>
                </a:solidFill>
                <a:ln>
                  <a:solidFill>
                    <a:srgbClr val="000080"/>
                  </a:solidFill>
                </a:ln>
              </c:spPr>
            </c:marker>
          </c:dPt>
          <c:dPt>
            <c:idx val="27"/>
            <c:spPr>
              <a:ln w="25400">
                <a:solidFill>
                  <a:srgbClr val="00FF00"/>
                </a:solidFill>
              </a:ln>
            </c:spPr>
            <c:marker>
              <c:size val="9"/>
              <c:spPr>
                <a:solidFill>
                  <a:srgbClr val="000080"/>
                </a:solidFill>
                <a:ln>
                  <a:solidFill>
                    <a:srgbClr val="000080"/>
                  </a:solidFill>
                </a:ln>
              </c:spPr>
            </c:marker>
          </c:dPt>
          <c:dPt>
            <c:idx val="28"/>
            <c:spPr>
              <a:ln w="25400">
                <a:solidFill>
                  <a:srgbClr val="00FF00"/>
                </a:solidFill>
              </a:ln>
            </c:spPr>
            <c:marker>
              <c:size val="9"/>
              <c:spPr>
                <a:solidFill>
                  <a:srgbClr val="000080"/>
                </a:solidFill>
                <a:ln>
                  <a:solidFill>
                    <a:srgbClr val="000080"/>
                  </a:solidFill>
                </a:ln>
              </c:spPr>
            </c:marker>
          </c:dPt>
          <c:dPt>
            <c:idx val="29"/>
            <c:spPr>
              <a:ln w="25400">
                <a:solidFill>
                  <a:srgbClr val="00FF00"/>
                </a:solidFill>
              </a:ln>
            </c:spPr>
            <c:marker>
              <c:size val="9"/>
              <c:spPr>
                <a:solidFill>
                  <a:srgbClr val="000080"/>
                </a:solidFill>
                <a:ln>
                  <a:solidFill>
                    <a:srgbClr val="000080"/>
                  </a:solidFill>
                </a:ln>
              </c:spPr>
            </c:marker>
          </c:dPt>
          <c:dPt>
            <c:idx val="30"/>
            <c:spPr>
              <a:ln w="3175">
                <a:noFill/>
              </a:ln>
            </c:spPr>
            <c:marker>
              <c:size val="9"/>
              <c:spPr>
                <a:solidFill>
                  <a:srgbClr val="000080"/>
                </a:solidFill>
                <a:ln>
                  <a:solidFill>
                    <a:srgbClr val="000080"/>
                  </a:solidFill>
                </a:ln>
              </c:spPr>
            </c:marker>
          </c:dPt>
          <c:dPt>
            <c:idx val="31"/>
            <c:spPr>
              <a:ln w="38100">
                <a:solidFill>
                  <a:srgbClr val="FFFF00"/>
                </a:solidFill>
              </a:ln>
            </c:spPr>
            <c:marker>
              <c:size val="9"/>
              <c:spPr>
                <a:solidFill>
                  <a:srgbClr val="000080"/>
                </a:solidFill>
                <a:ln>
                  <a:solidFill>
                    <a:srgbClr val="000080"/>
                  </a:solidFill>
                </a:ln>
              </c:spPr>
            </c:marker>
          </c:dPt>
          <c:dPt>
            <c:idx val="32"/>
            <c:spPr>
              <a:ln w="38100">
                <a:solidFill>
                  <a:srgbClr val="FFFF00"/>
                </a:solidFill>
              </a:ln>
            </c:spPr>
            <c:marker>
              <c:size val="9"/>
              <c:spPr>
                <a:solidFill>
                  <a:srgbClr val="000080"/>
                </a:solidFill>
                <a:ln>
                  <a:solidFill>
                    <a:srgbClr val="000080"/>
                  </a:solidFill>
                </a:ln>
              </c:spPr>
            </c:marker>
          </c:dPt>
          <c:dPt>
            <c:idx val="33"/>
            <c:spPr>
              <a:ln w="38100">
                <a:solidFill>
                  <a:srgbClr val="FFFF00"/>
                </a:solidFill>
              </a:ln>
            </c:spPr>
            <c:marker>
              <c:size val="9"/>
              <c:spPr>
                <a:solidFill>
                  <a:srgbClr val="000080"/>
                </a:solidFill>
                <a:ln>
                  <a:solidFill>
                    <a:srgbClr val="000080"/>
                  </a:solidFill>
                </a:ln>
              </c:spPr>
            </c:marker>
          </c:dPt>
          <c:dPt>
            <c:idx val="34"/>
            <c:spPr>
              <a:ln w="38100">
                <a:solidFill>
                  <a:srgbClr val="FFFF00"/>
                </a:solidFill>
              </a:ln>
            </c:spPr>
            <c:marker>
              <c:size val="9"/>
              <c:spPr>
                <a:solidFill>
                  <a:srgbClr val="000080"/>
                </a:solidFill>
                <a:ln>
                  <a:solidFill>
                    <a:srgbClr val="000080"/>
                  </a:solidFill>
                </a:ln>
              </c:spPr>
            </c:marker>
          </c:dPt>
          <c:dPt>
            <c:idx val="35"/>
            <c:spPr>
              <a:ln w="38100">
                <a:solidFill>
                  <a:srgbClr val="FFFF00"/>
                </a:solidFill>
              </a:ln>
            </c:spPr>
            <c:marker>
              <c:size val="9"/>
              <c:spPr>
                <a:solidFill>
                  <a:srgbClr val="000080"/>
                </a:solidFill>
                <a:ln>
                  <a:solidFill>
                    <a:srgbClr val="000080"/>
                  </a:solidFill>
                </a:ln>
              </c:spPr>
            </c:marker>
          </c:dPt>
          <c:dPt>
            <c:idx val="36"/>
            <c:spPr>
              <a:ln w="38100">
                <a:solidFill>
                  <a:srgbClr val="FFFF00"/>
                </a:solidFill>
              </a:ln>
            </c:spPr>
            <c:marker>
              <c:size val="9"/>
              <c:spPr>
                <a:solidFill>
                  <a:srgbClr val="000080"/>
                </a:solidFill>
                <a:ln>
                  <a:solidFill>
                    <a:srgbClr val="000080"/>
                  </a:solidFill>
                </a:ln>
              </c:spPr>
            </c:marker>
          </c:dPt>
          <c:dPt>
            <c:idx val="37"/>
            <c:spPr>
              <a:ln w="38100">
                <a:solidFill>
                  <a:srgbClr val="FF0000"/>
                </a:solidFill>
              </a:ln>
            </c:spPr>
            <c:marker>
              <c:size val="9"/>
              <c:spPr>
                <a:solidFill>
                  <a:srgbClr val="000080"/>
                </a:solidFill>
                <a:ln>
                  <a:solidFill>
                    <a:srgbClr val="000080"/>
                  </a:solidFill>
                </a:ln>
              </c:spPr>
            </c:marker>
          </c:dPt>
          <c:dPt>
            <c:idx val="38"/>
            <c:spPr>
              <a:ln w="3175">
                <a:noFill/>
              </a:ln>
            </c:spPr>
            <c:marker>
              <c:size val="9"/>
              <c:spPr>
                <a:solidFill>
                  <a:srgbClr val="000080"/>
                </a:solidFill>
                <a:ln>
                  <a:solidFill>
                    <a:srgbClr val="000080"/>
                  </a:solidFill>
                </a:ln>
              </c:spPr>
            </c:marker>
          </c:dPt>
          <c:dPt>
            <c:idx val="39"/>
            <c:spPr>
              <a:ln w="38100">
                <a:solidFill>
                  <a:srgbClr val="00FF00"/>
                </a:solidFill>
              </a:ln>
            </c:spPr>
            <c:marker>
              <c:size val="9"/>
              <c:spPr>
                <a:solidFill>
                  <a:srgbClr val="000080"/>
                </a:solidFill>
                <a:ln>
                  <a:solidFill>
                    <a:srgbClr val="000080"/>
                  </a:solidFill>
                </a:ln>
              </c:spPr>
            </c:marker>
          </c:dPt>
          <c:dPt>
            <c:idx val="40"/>
            <c:spPr>
              <a:ln w="38100">
                <a:solidFill>
                  <a:srgbClr val="00FF00"/>
                </a:solidFill>
              </a:ln>
            </c:spPr>
            <c:marker>
              <c:size val="9"/>
              <c:spPr>
                <a:solidFill>
                  <a:srgbClr val="000080"/>
                </a:solidFill>
                <a:ln>
                  <a:solidFill>
                    <a:srgbClr val="000080"/>
                  </a:solidFill>
                </a:ln>
              </c:spPr>
            </c:marker>
          </c:dPt>
          <c:dPt>
            <c:idx val="41"/>
            <c:spPr>
              <a:ln w="38100">
                <a:solidFill>
                  <a:srgbClr val="00FF00"/>
                </a:solidFill>
              </a:ln>
            </c:spPr>
            <c:marker>
              <c:size val="9"/>
              <c:spPr>
                <a:solidFill>
                  <a:srgbClr val="000080"/>
                </a:solidFill>
                <a:ln>
                  <a:solidFill>
                    <a:srgbClr val="000080"/>
                  </a:solidFill>
                </a:ln>
              </c:spPr>
            </c:marker>
          </c:dPt>
          <c:dPt>
            <c:idx val="42"/>
            <c:spPr>
              <a:ln w="38100">
                <a:solidFill>
                  <a:srgbClr val="00FF00"/>
                </a:solidFill>
              </a:ln>
            </c:spPr>
            <c:marker>
              <c:size val="9"/>
              <c:spPr>
                <a:solidFill>
                  <a:srgbClr val="000080"/>
                </a:solidFill>
                <a:ln>
                  <a:solidFill>
                    <a:srgbClr val="000080"/>
                  </a:solidFill>
                </a:ln>
              </c:spPr>
            </c:marker>
          </c:dPt>
          <c:dPt>
            <c:idx val="43"/>
            <c:spPr>
              <a:ln w="38100">
                <a:solidFill>
                  <a:srgbClr val="00FF00"/>
                </a:solidFill>
              </a:ln>
            </c:spPr>
            <c:marker>
              <c:size val="9"/>
              <c:spPr>
                <a:solidFill>
                  <a:srgbClr val="000080"/>
                </a:solidFill>
                <a:ln>
                  <a:solidFill>
                    <a:srgbClr val="000080"/>
                  </a:solidFill>
                </a:ln>
              </c:spPr>
            </c:marker>
          </c:dPt>
          <c:dPt>
            <c:idx val="44"/>
            <c:spPr>
              <a:ln w="38100">
                <a:solidFill>
                  <a:srgbClr val="00FF00"/>
                </a:solidFill>
              </a:ln>
            </c:spPr>
            <c:marker>
              <c:size val="9"/>
              <c:spPr>
                <a:solidFill>
                  <a:srgbClr val="000080"/>
                </a:solidFill>
                <a:ln>
                  <a:solidFill>
                    <a:srgbClr val="000080"/>
                  </a:solidFill>
                </a:ln>
              </c:spPr>
            </c:marker>
          </c:dPt>
          <c:dPt>
            <c:idx val="45"/>
            <c:spPr>
              <a:ln w="38100">
                <a:solidFill>
                  <a:srgbClr val="00FF00"/>
                </a:solidFill>
              </a:ln>
            </c:spPr>
            <c:marker>
              <c:size val="9"/>
              <c:spPr>
                <a:solidFill>
                  <a:srgbClr val="000080"/>
                </a:solidFill>
                <a:ln>
                  <a:solidFill>
                    <a:srgbClr val="000080"/>
                  </a:solidFill>
                </a:ln>
              </c:spPr>
            </c:marker>
          </c:dPt>
          <c:dPt>
            <c:idx val="46"/>
            <c:spPr>
              <a:ln w="38100">
                <a:solidFill>
                  <a:srgbClr val="00FF00"/>
                </a:solidFill>
              </a:ln>
            </c:spPr>
            <c:marker>
              <c:size val="9"/>
              <c:spPr>
                <a:solidFill>
                  <a:srgbClr val="000080"/>
                </a:solidFill>
                <a:ln>
                  <a:solidFill>
                    <a:srgbClr val="000080"/>
                  </a:solidFill>
                </a:ln>
              </c:spPr>
            </c:marker>
          </c:dPt>
          <c:dPt>
            <c:idx val="47"/>
            <c:spPr>
              <a:ln w="38100">
                <a:solidFill>
                  <a:srgbClr val="00FF00"/>
                </a:solidFill>
              </a:ln>
            </c:spPr>
            <c:marker>
              <c:size val="9"/>
              <c:spPr>
                <a:solidFill>
                  <a:srgbClr val="000080"/>
                </a:solidFill>
                <a:ln>
                  <a:solidFill>
                    <a:srgbClr val="000080"/>
                  </a:solidFill>
                </a:ln>
              </c:spPr>
            </c:marker>
          </c:dPt>
          <c:dPt>
            <c:idx val="48"/>
            <c:spPr>
              <a:ln w="38100">
                <a:solidFill>
                  <a:srgbClr val="00FF00"/>
                </a:solidFill>
              </a:ln>
            </c:spPr>
            <c:marker>
              <c:size val="9"/>
              <c:spPr>
                <a:solidFill>
                  <a:srgbClr val="000080"/>
                </a:solidFill>
                <a:ln>
                  <a:solidFill>
                    <a:srgbClr val="000080"/>
                  </a:solidFill>
                </a:ln>
              </c:spPr>
            </c:marker>
          </c:dPt>
          <c:dPt>
            <c:idx val="49"/>
            <c:spPr>
              <a:ln w="38100">
                <a:solidFill>
                  <a:srgbClr val="FFFF00"/>
                </a:solidFill>
              </a:ln>
            </c:spPr>
            <c:marker>
              <c:size val="9"/>
              <c:spPr>
                <a:solidFill>
                  <a:srgbClr val="000080"/>
                </a:solidFill>
                <a:ln>
                  <a:solidFill>
                    <a:srgbClr val="000080"/>
                  </a:solidFill>
                </a:ln>
              </c:spPr>
            </c:marker>
          </c:dPt>
          <c:dPt>
            <c:idx val="50"/>
            <c:spPr>
              <a:ln w="38100">
                <a:solidFill>
                  <a:srgbClr val="FFFF00"/>
                </a:solidFill>
              </a:ln>
            </c:spPr>
            <c:marker>
              <c:size val="9"/>
              <c:spPr>
                <a:solidFill>
                  <a:srgbClr val="000080"/>
                </a:solidFill>
                <a:ln>
                  <a:solidFill>
                    <a:srgbClr val="000080"/>
                  </a:solidFill>
                </a:ln>
              </c:spPr>
            </c:marker>
          </c:dPt>
          <c:dPt>
            <c:idx val="51"/>
            <c:spPr>
              <a:ln w="38100">
                <a:solidFill>
                  <a:srgbClr val="FFFF00"/>
                </a:solidFill>
              </a:ln>
            </c:spPr>
            <c:marker>
              <c:size val="9"/>
              <c:spPr>
                <a:solidFill>
                  <a:srgbClr val="000080"/>
                </a:solidFill>
                <a:ln>
                  <a:solidFill>
                    <a:srgbClr val="000080"/>
                  </a:solidFill>
                </a:ln>
              </c:spPr>
            </c:marker>
          </c:dPt>
          <c:dPt>
            <c:idx val="52"/>
            <c:spPr>
              <a:ln w="38100">
                <a:solidFill>
                  <a:srgbClr val="FFFF00"/>
                </a:solidFill>
              </a:ln>
            </c:spPr>
            <c:marker>
              <c:size val="9"/>
              <c:spPr>
                <a:solidFill>
                  <a:srgbClr val="000080"/>
                </a:solidFill>
                <a:ln>
                  <a:solidFill>
                    <a:srgbClr val="000080"/>
                  </a:solidFill>
                </a:ln>
              </c:spPr>
            </c:marker>
          </c:dPt>
          <c:dPt>
            <c:idx val="53"/>
            <c:spPr>
              <a:ln w="38100">
                <a:solidFill>
                  <a:srgbClr val="FFFF00"/>
                </a:solidFill>
              </a:ln>
            </c:spPr>
            <c:marker>
              <c:size val="9"/>
              <c:spPr>
                <a:solidFill>
                  <a:srgbClr val="000080"/>
                </a:solidFill>
                <a:ln>
                  <a:solidFill>
                    <a:srgbClr val="000080"/>
                  </a:solidFill>
                </a:ln>
              </c:spPr>
            </c:marker>
          </c:dPt>
          <c:dPt>
            <c:idx val="54"/>
            <c:spPr>
              <a:ln w="3175">
                <a:noFill/>
              </a:ln>
            </c:spPr>
            <c:marker>
              <c:size val="9"/>
              <c:spPr>
                <a:solidFill>
                  <a:srgbClr val="000080"/>
                </a:solidFill>
                <a:ln>
                  <a:solidFill>
                    <a:srgbClr val="000080"/>
                  </a:solidFill>
                </a:ln>
              </c:spPr>
            </c:marker>
          </c:dPt>
          <c:dPt>
            <c:idx val="56"/>
            <c:spPr>
              <a:ln w="3175">
                <a:noFill/>
              </a:ln>
            </c:spPr>
            <c:marker>
              <c:size val="9"/>
              <c:spPr>
                <a:solidFill>
                  <a:srgbClr val="000080"/>
                </a:solidFill>
                <a:ln>
                  <a:solidFill>
                    <a:srgbClr val="000080"/>
                  </a:solidFill>
                </a:ln>
              </c:spPr>
            </c:marker>
          </c:dPt>
          <c:dPt>
            <c:idx val="57"/>
            <c:spPr>
              <a:ln w="38100">
                <a:solidFill>
                  <a:srgbClr val="0000FF"/>
                </a:solidFill>
              </a:ln>
            </c:spPr>
            <c:marker>
              <c:size val="9"/>
              <c:spPr>
                <a:solidFill>
                  <a:srgbClr val="000080"/>
                </a:solidFill>
                <a:ln>
                  <a:solidFill>
                    <a:srgbClr val="000080"/>
                  </a:solidFill>
                </a:ln>
              </c:spPr>
            </c:marker>
          </c:dPt>
          <c:dPt>
            <c:idx val="58"/>
            <c:spPr>
              <a:ln w="38100">
                <a:solidFill>
                  <a:srgbClr val="0000FF"/>
                </a:solidFill>
              </a:ln>
            </c:spPr>
            <c:marker>
              <c:size val="9"/>
              <c:spPr>
                <a:solidFill>
                  <a:srgbClr val="000080"/>
                </a:solidFill>
                <a:ln>
                  <a:solidFill>
                    <a:srgbClr val="000080"/>
                  </a:solidFill>
                </a:ln>
              </c:spPr>
            </c:marker>
          </c:dPt>
          <c:dPt>
            <c:idx val="59"/>
            <c:spPr>
              <a:ln w="38100">
                <a:solidFill>
                  <a:srgbClr val="0000FF"/>
                </a:solidFill>
              </a:ln>
            </c:spPr>
            <c:marker>
              <c:size val="9"/>
              <c:spPr>
                <a:solidFill>
                  <a:srgbClr val="000080"/>
                </a:solidFill>
                <a:ln>
                  <a:solidFill>
                    <a:srgbClr val="000080"/>
                  </a:solidFill>
                </a:ln>
              </c:spPr>
            </c:marker>
          </c:dPt>
          <c:dPt>
            <c:idx val="60"/>
            <c:spPr>
              <a:ln w="38100">
                <a:solidFill>
                  <a:srgbClr val="0000FF"/>
                </a:solidFill>
              </a:ln>
            </c:spPr>
            <c:marker>
              <c:size val="9"/>
              <c:spPr>
                <a:solidFill>
                  <a:srgbClr val="000080"/>
                </a:solidFill>
                <a:ln>
                  <a:solidFill>
                    <a:srgbClr val="000080"/>
                  </a:solidFill>
                </a:ln>
              </c:spPr>
            </c:marker>
          </c:dPt>
          <c:dPt>
            <c:idx val="61"/>
            <c:spPr>
              <a:ln w="38100">
                <a:solidFill>
                  <a:srgbClr val="0000FF"/>
                </a:solidFill>
              </a:ln>
            </c:spPr>
            <c:marker>
              <c:size val="9"/>
              <c:spPr>
                <a:solidFill>
                  <a:srgbClr val="000080"/>
                </a:solidFill>
                <a:ln>
                  <a:solidFill>
                    <a:srgbClr val="000080"/>
                  </a:solidFill>
                </a:ln>
              </c:spPr>
            </c:marker>
          </c:dPt>
          <c:dPt>
            <c:idx val="62"/>
            <c:spPr>
              <a:ln w="38100">
                <a:solidFill>
                  <a:srgbClr val="0000FF"/>
                </a:solidFill>
              </a:ln>
            </c:spPr>
            <c:marker>
              <c:size val="9"/>
              <c:spPr>
                <a:solidFill>
                  <a:srgbClr val="000080"/>
                </a:solidFill>
                <a:ln>
                  <a:solidFill>
                    <a:srgbClr val="000080"/>
                  </a:solidFill>
                </a:ln>
              </c:spPr>
            </c:marker>
          </c:dPt>
          <c:dPt>
            <c:idx val="63"/>
            <c:spPr>
              <a:ln w="38100">
                <a:solidFill>
                  <a:srgbClr val="0000FF"/>
                </a:solidFill>
              </a:ln>
            </c:spPr>
            <c:marker>
              <c:size val="9"/>
              <c:spPr>
                <a:solidFill>
                  <a:srgbClr val="000080"/>
                </a:solidFill>
                <a:ln>
                  <a:solidFill>
                    <a:srgbClr val="000080"/>
                  </a:solidFill>
                </a:ln>
              </c:spPr>
            </c:marker>
          </c:dPt>
          <c:dPt>
            <c:idx val="64"/>
            <c:spPr>
              <a:ln w="38100">
                <a:solidFill>
                  <a:srgbClr val="0000FF"/>
                </a:solidFill>
              </a:ln>
            </c:spPr>
            <c:marker>
              <c:size val="9"/>
              <c:spPr>
                <a:solidFill>
                  <a:srgbClr val="000080"/>
                </a:solidFill>
                <a:ln>
                  <a:solidFill>
                    <a:srgbClr val="000080"/>
                  </a:solidFill>
                </a:ln>
              </c:spPr>
            </c:marker>
          </c:dPt>
          <c:dPt>
            <c:idx val="65"/>
            <c:spPr>
              <a:ln w="38100">
                <a:solidFill>
                  <a:srgbClr val="0000FF"/>
                </a:solidFill>
              </a:ln>
            </c:spPr>
            <c:marker>
              <c:size val="9"/>
              <c:spPr>
                <a:solidFill>
                  <a:srgbClr val="000080"/>
                </a:solidFill>
                <a:ln>
                  <a:solidFill>
                    <a:srgbClr val="000080"/>
                  </a:solidFill>
                </a:ln>
              </c:spPr>
            </c:marker>
          </c:dPt>
          <c:dPt>
            <c:idx val="66"/>
            <c:spPr>
              <a:ln w="38100">
                <a:solidFill>
                  <a:srgbClr val="0000FF"/>
                </a:solidFill>
              </a:ln>
            </c:spPr>
            <c:marker>
              <c:size val="9"/>
              <c:spPr>
                <a:solidFill>
                  <a:srgbClr val="000080"/>
                </a:solidFill>
                <a:ln>
                  <a:solidFill>
                    <a:srgbClr val="000080"/>
                  </a:solidFill>
                </a:ln>
              </c:spPr>
            </c:marker>
          </c:dPt>
          <c:dPt>
            <c:idx val="67"/>
            <c:spPr>
              <a:ln w="38100">
                <a:solidFill>
                  <a:srgbClr val="0000FF"/>
                </a:solidFill>
              </a:ln>
            </c:spPr>
            <c:marker>
              <c:size val="9"/>
              <c:spPr>
                <a:solidFill>
                  <a:srgbClr val="000080"/>
                </a:solidFill>
                <a:ln>
                  <a:solidFill>
                    <a:srgbClr val="000080"/>
                  </a:solidFill>
                </a:ln>
              </c:spPr>
            </c:marker>
          </c:dPt>
          <c:dPt>
            <c:idx val="68"/>
            <c:spPr>
              <a:ln w="38100">
                <a:solidFill>
                  <a:srgbClr val="0000FF"/>
                </a:solidFill>
              </a:ln>
            </c:spPr>
            <c:marker>
              <c:size val="9"/>
              <c:spPr>
                <a:solidFill>
                  <a:srgbClr val="000080"/>
                </a:solidFill>
                <a:ln>
                  <a:solidFill>
                    <a:srgbClr val="000080"/>
                  </a:solidFill>
                </a:ln>
              </c:spPr>
            </c:marker>
          </c:dPt>
          <c:dPt>
            <c:idx val="69"/>
            <c:spPr>
              <a:ln w="38100">
                <a:solidFill>
                  <a:srgbClr val="0000FF"/>
                </a:solidFill>
              </a:ln>
            </c:spPr>
            <c:marker>
              <c:size val="9"/>
              <c:spPr>
                <a:solidFill>
                  <a:srgbClr val="000080"/>
                </a:solidFill>
                <a:ln>
                  <a:solidFill>
                    <a:srgbClr val="000080"/>
                  </a:solidFill>
                </a:ln>
              </c:spPr>
            </c:marker>
          </c:dPt>
          <c:dPt>
            <c:idx val="70"/>
            <c:spPr>
              <a:ln w="38100">
                <a:solidFill>
                  <a:srgbClr val="0000FF"/>
                </a:solidFill>
              </a:ln>
            </c:spPr>
            <c:marker>
              <c:size val="9"/>
              <c:spPr>
                <a:solidFill>
                  <a:srgbClr val="000080"/>
                </a:solidFill>
                <a:ln>
                  <a:solidFill>
                    <a:srgbClr val="000080"/>
                  </a:solidFill>
                </a:ln>
              </c:spPr>
            </c:marker>
          </c:dPt>
          <c:dPt>
            <c:idx val="71"/>
            <c:spPr>
              <a:ln w="38100">
                <a:solidFill>
                  <a:srgbClr val="00FF00"/>
                </a:solidFill>
              </a:ln>
            </c:spPr>
            <c:marker>
              <c:size val="9"/>
              <c:spPr>
                <a:solidFill>
                  <a:srgbClr val="000080"/>
                </a:solidFill>
                <a:ln>
                  <a:solidFill>
                    <a:srgbClr val="000080"/>
                  </a:solidFill>
                </a:ln>
              </c:spPr>
            </c:marker>
          </c:dPt>
          <c:dPt>
            <c:idx val="72"/>
            <c:spPr>
              <a:ln w="38100">
                <a:solidFill>
                  <a:srgbClr val="00FF00"/>
                </a:solidFill>
              </a:ln>
            </c:spPr>
            <c:marker>
              <c:size val="9"/>
              <c:spPr>
                <a:solidFill>
                  <a:srgbClr val="000080"/>
                </a:solidFill>
                <a:ln>
                  <a:solidFill>
                    <a:srgbClr val="000080"/>
                  </a:solidFill>
                </a:ln>
              </c:spPr>
            </c:marker>
          </c:dPt>
          <c:dPt>
            <c:idx val="73"/>
            <c:spPr>
              <a:ln w="38100">
                <a:solidFill>
                  <a:srgbClr val="00FF00"/>
                </a:solidFill>
              </a:ln>
            </c:spPr>
            <c:marker>
              <c:size val="9"/>
              <c:spPr>
                <a:solidFill>
                  <a:srgbClr val="000080"/>
                </a:solidFill>
                <a:ln>
                  <a:solidFill>
                    <a:srgbClr val="000080"/>
                  </a:solidFill>
                </a:ln>
              </c:spPr>
            </c:marker>
          </c:dPt>
          <c:dPt>
            <c:idx val="74"/>
            <c:spPr>
              <a:ln w="38100">
                <a:solidFill>
                  <a:srgbClr val="00FF00"/>
                </a:solidFill>
              </a:ln>
            </c:spPr>
            <c:marker>
              <c:size val="9"/>
              <c:spPr>
                <a:solidFill>
                  <a:srgbClr val="000080"/>
                </a:solidFill>
                <a:ln>
                  <a:solidFill>
                    <a:srgbClr val="000080"/>
                  </a:solidFill>
                </a:ln>
              </c:spPr>
            </c:marker>
          </c:dPt>
          <c:dPt>
            <c:idx val="75"/>
            <c:spPr>
              <a:ln w="38100">
                <a:solidFill>
                  <a:srgbClr val="00FF00"/>
                </a:solidFill>
              </a:ln>
            </c:spPr>
            <c:marker>
              <c:size val="9"/>
              <c:spPr>
                <a:solidFill>
                  <a:srgbClr val="000080"/>
                </a:solidFill>
                <a:ln>
                  <a:solidFill>
                    <a:srgbClr val="000080"/>
                  </a:solidFill>
                </a:ln>
              </c:spPr>
            </c:marker>
          </c:dPt>
          <c:dPt>
            <c:idx val="76"/>
            <c:spPr>
              <a:ln w="38100">
                <a:solidFill>
                  <a:srgbClr val="00FF00"/>
                </a:solidFill>
              </a:ln>
            </c:spPr>
            <c:marker>
              <c:size val="9"/>
              <c:spPr>
                <a:solidFill>
                  <a:srgbClr val="000080"/>
                </a:solidFill>
                <a:ln>
                  <a:solidFill>
                    <a:srgbClr val="000080"/>
                  </a:solidFill>
                </a:ln>
              </c:spPr>
            </c:marker>
          </c:dPt>
          <c:dPt>
            <c:idx val="77"/>
            <c:spPr>
              <a:ln w="38100">
                <a:solidFill>
                  <a:srgbClr val="00FF00"/>
                </a:solidFill>
              </a:ln>
            </c:spPr>
            <c:marker>
              <c:size val="9"/>
              <c:spPr>
                <a:solidFill>
                  <a:srgbClr val="000080"/>
                </a:solidFill>
                <a:ln>
                  <a:solidFill>
                    <a:srgbClr val="000080"/>
                  </a:solidFill>
                </a:ln>
              </c:spPr>
            </c:marker>
          </c:dPt>
          <c:dPt>
            <c:idx val="78"/>
            <c:spPr>
              <a:ln w="38100">
                <a:solidFill>
                  <a:srgbClr val="00FF00"/>
                </a:solidFill>
              </a:ln>
            </c:spPr>
            <c:marker>
              <c:size val="9"/>
              <c:spPr>
                <a:solidFill>
                  <a:srgbClr val="000080"/>
                </a:solidFill>
                <a:ln>
                  <a:solidFill>
                    <a:srgbClr val="000080"/>
                  </a:solidFill>
                </a:ln>
              </c:spPr>
            </c:marker>
          </c:dPt>
          <c:dPt>
            <c:idx val="79"/>
            <c:spPr>
              <a:ln w="38100">
                <a:solidFill>
                  <a:srgbClr val="00FF00"/>
                </a:solidFill>
              </a:ln>
            </c:spPr>
            <c:marker>
              <c:size val="9"/>
              <c:spPr>
                <a:solidFill>
                  <a:srgbClr val="000080"/>
                </a:solidFill>
                <a:ln>
                  <a:solidFill>
                    <a:srgbClr val="000080"/>
                  </a:solidFill>
                </a:ln>
              </c:spPr>
            </c:marker>
          </c:dPt>
          <c:dPt>
            <c:idx val="80"/>
            <c:spPr>
              <a:ln w="3175">
                <a:noFill/>
              </a:ln>
            </c:spPr>
            <c:marker>
              <c:size val="9"/>
              <c:spPr>
                <a:solidFill>
                  <a:srgbClr val="000080"/>
                </a:solidFill>
                <a:ln>
                  <a:solidFill>
                    <a:srgbClr val="000080"/>
                  </a:solidFill>
                </a:ln>
              </c:spPr>
            </c:marker>
          </c:dPt>
          <c:dPt>
            <c:idx val="86"/>
            <c:spPr>
              <a:ln w="3175">
                <a:noFill/>
              </a:ln>
            </c:spPr>
            <c:marker>
              <c:size val="9"/>
              <c:spPr>
                <a:solidFill>
                  <a:srgbClr val="000080"/>
                </a:solidFill>
                <a:ln>
                  <a:solidFill>
                    <a:srgbClr val="000080"/>
                  </a:solidFill>
                </a:ln>
              </c:spPr>
            </c:marker>
          </c:dPt>
          <c:dPt>
            <c:idx val="88"/>
            <c:spPr>
              <a:ln w="3175">
                <a:noFill/>
              </a:ln>
            </c:spPr>
            <c:marker>
              <c:size val="9"/>
              <c:spPr>
                <a:solidFill>
                  <a:srgbClr val="000080"/>
                </a:solidFill>
                <a:ln>
                  <a:solidFill>
                    <a:srgbClr val="000080"/>
                  </a:solidFill>
                </a:ln>
              </c:spPr>
            </c:marker>
          </c:dPt>
          <c:dPt>
            <c:idx val="101"/>
            <c:spPr>
              <a:ln w="3175">
                <a:noFill/>
              </a:ln>
            </c:spPr>
            <c:marker>
              <c:symbol val="none"/>
            </c:marker>
          </c:dPt>
          <c:dPt>
            <c:idx val="102"/>
            <c:spPr>
              <a:ln w="3175">
                <a:noFill/>
              </a:ln>
            </c:spPr>
            <c:marker>
              <c:size val="9"/>
              <c:spPr>
                <a:solidFill>
                  <a:srgbClr val="000080"/>
                </a:solidFill>
                <a:ln>
                  <a:solidFill>
                    <a:srgbClr val="000080"/>
                  </a:solidFill>
                </a:ln>
              </c:spPr>
            </c:marker>
          </c:dPt>
          <c:dPt>
            <c:idx val="111"/>
            <c:spPr>
              <a:ln w="3175">
                <a:noFill/>
              </a:ln>
            </c:spPr>
            <c:marker>
              <c:symbol val="none"/>
            </c:marker>
          </c:dPt>
          <c:xVal>
            <c:numRef>
              <c:f>Cylinder!$P$4:$P$117</c:f>
              <c:numCache/>
            </c:numRef>
          </c:xVal>
          <c:yVal>
            <c:numRef>
              <c:f>Cylinder!$Q$4:$Q$117</c:f>
              <c:numCache/>
            </c:numRef>
          </c:yVal>
          <c:smooth val="0"/>
        </c:ser>
        <c:axId val="54891636"/>
        <c:axId val="24262677"/>
      </c:scatterChart>
      <c:valAx>
        <c:axId val="54891636"/>
        <c:scaling>
          <c:orientation val="minMax"/>
          <c:max val="5"/>
          <c:min val="-5"/>
        </c:scaling>
        <c:axPos val="b"/>
        <c:majorGridlines/>
        <c:delete val="0"/>
        <c:numFmt formatCode="General" sourceLinked="1"/>
        <c:majorTickMark val="out"/>
        <c:minorTickMark val="none"/>
        <c:tickLblPos val="nextTo"/>
        <c:crossAx val="24262677"/>
        <c:crossesAt val="-99"/>
        <c:crossBetween val="midCat"/>
        <c:dispUnits/>
        <c:majorUnit val="1"/>
      </c:valAx>
      <c:valAx>
        <c:axId val="24262677"/>
        <c:scaling>
          <c:orientation val="minMax"/>
          <c:max val="5"/>
          <c:min val="-5"/>
        </c:scaling>
        <c:axPos val="l"/>
        <c:majorGridlines/>
        <c:delete val="0"/>
        <c:numFmt formatCode="General" sourceLinked="1"/>
        <c:majorTickMark val="out"/>
        <c:minorTickMark val="none"/>
        <c:tickLblPos val="nextTo"/>
        <c:crossAx val="54891636"/>
        <c:crossesAt val="-99"/>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57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5359130"/>
        <c:axId val="48232171"/>
      </c:barChart>
      <c:catAx>
        <c:axId val="5359130"/>
        <c:scaling>
          <c:orientation val="minMax"/>
        </c:scaling>
        <c:axPos val="b"/>
        <c:delete val="0"/>
        <c:numFmt formatCode="General" sourceLinked="1"/>
        <c:majorTickMark val="in"/>
        <c:minorTickMark val="none"/>
        <c:tickLblPos val="nextTo"/>
        <c:crossAx val="48232171"/>
        <c:crosses val="autoZero"/>
        <c:auto val="1"/>
        <c:lblOffset val="100"/>
        <c:noMultiLvlLbl val="0"/>
      </c:catAx>
      <c:valAx>
        <c:axId val="48232171"/>
        <c:scaling>
          <c:orientation val="minMax"/>
        </c:scaling>
        <c:axPos val="l"/>
        <c:delete val="0"/>
        <c:numFmt formatCode="General" sourceLinked="1"/>
        <c:majorTickMark val="in"/>
        <c:minorTickMark val="none"/>
        <c:tickLblPos val="nextTo"/>
        <c:crossAx val="5359130"/>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95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n = 2 = z</a:t>
            </a:r>
          </a:p>
        </c:rich>
      </c:tx>
      <c:layout>
        <c:manualLayout>
          <c:xMode val="factor"/>
          <c:yMode val="factor"/>
          <c:x val="-0.36475"/>
          <c:y val="0.0515"/>
        </c:manualLayout>
      </c:layout>
    </c:title>
    <c:plotArea>
      <c:layout>
        <c:manualLayout>
          <c:xMode val="edge"/>
          <c:yMode val="edge"/>
          <c:x val="0"/>
          <c:y val="0"/>
          <c:w val="1"/>
          <c:h val="1"/>
        </c:manualLayout>
      </c:layout>
      <c:scatterChart>
        <c:scatterStyle val="lineMarker"/>
        <c:varyColors val="0"/>
        <c:ser>
          <c:idx val="0"/>
          <c:order val="0"/>
          <c:tx>
            <c:strRef>
              <c:f>Cylinder!$P$3:$Q$3</c:f>
              <c:strCache>
                <c:ptCount val="1"/>
                <c:pt idx="0">
                  <c:v>x 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36"/>
            <c:spPr>
              <a:solidFill>
                <a:srgbClr val="FF00FF"/>
              </a:solidFill>
              <a:ln>
                <a:solidFill>
                  <a:srgbClr val="000000"/>
                </a:solidFill>
              </a:ln>
            </c:spPr>
          </c:marker>
          <c:dPt>
            <c:idx val="18"/>
            <c:spPr>
              <a:ln w="3175">
                <a:noFill/>
              </a:ln>
            </c:spPr>
            <c:marker>
              <c:size val="36"/>
              <c:spPr>
                <a:solidFill>
                  <a:srgbClr val="FF99CC"/>
                </a:solidFill>
                <a:ln>
                  <a:solidFill>
                    <a:srgbClr val="000000"/>
                  </a:solidFill>
                </a:ln>
              </c:spPr>
            </c:marker>
          </c:dPt>
          <c:dPt>
            <c:idx val="19"/>
            <c:spPr>
              <a:ln w="3175">
                <a:noFill/>
              </a:ln>
            </c:spPr>
            <c:marker>
              <c:size val="36"/>
              <c:spPr>
                <a:solidFill>
                  <a:srgbClr val="FF99CC"/>
                </a:solidFill>
                <a:ln>
                  <a:solidFill>
                    <a:srgbClr val="000000"/>
                  </a:solidFill>
                </a:ln>
              </c:spPr>
            </c:marker>
          </c:dPt>
          <c:dPt>
            <c:idx val="30"/>
            <c:spPr>
              <a:ln w="3175">
                <a:noFill/>
              </a:ln>
            </c:spPr>
            <c:marker>
              <c:size val="36"/>
              <c:spPr>
                <a:solidFill>
                  <a:srgbClr val="FFFF00"/>
                </a:solidFill>
                <a:ln>
                  <a:solidFill>
                    <a:srgbClr val="000000"/>
                  </a:solidFill>
                </a:ln>
              </c:spPr>
            </c:marker>
          </c:dPt>
          <c:dPt>
            <c:idx val="31"/>
            <c:spPr>
              <a:ln w="3175">
                <a:noFill/>
              </a:ln>
            </c:spPr>
            <c:marker>
              <c:size val="36"/>
              <c:spPr>
                <a:solidFill>
                  <a:srgbClr val="FFFF00"/>
                </a:solidFill>
                <a:ln>
                  <a:solidFill>
                    <a:srgbClr val="000000"/>
                  </a:solidFill>
                </a:ln>
              </c:spPr>
            </c:marker>
          </c:dPt>
          <c:dPt>
            <c:idx val="32"/>
            <c:spPr>
              <a:ln w="3175">
                <a:noFill/>
              </a:ln>
            </c:spPr>
            <c:marker>
              <c:size val="36"/>
              <c:spPr>
                <a:solidFill>
                  <a:srgbClr val="FFFF00"/>
                </a:solidFill>
                <a:ln>
                  <a:solidFill>
                    <a:srgbClr val="000000"/>
                  </a:solidFill>
                </a:ln>
              </c:spPr>
            </c:marker>
          </c:dPt>
          <c:dPt>
            <c:idx val="33"/>
            <c:spPr>
              <a:ln w="3175">
                <a:noFill/>
              </a:ln>
            </c:spPr>
            <c:marker>
              <c:size val="36"/>
              <c:spPr>
                <a:solidFill>
                  <a:srgbClr val="FFFF00"/>
                </a:solidFill>
                <a:ln>
                  <a:solidFill>
                    <a:srgbClr val="000000"/>
                  </a:solidFill>
                </a:ln>
              </c:spPr>
            </c:marker>
          </c:dPt>
          <c:dPt>
            <c:idx val="34"/>
            <c:spPr>
              <a:ln w="3175">
                <a:noFill/>
              </a:ln>
            </c:spPr>
            <c:marker>
              <c:size val="36"/>
              <c:spPr>
                <a:solidFill>
                  <a:srgbClr val="FFFF00"/>
                </a:solidFill>
                <a:ln>
                  <a:solidFill>
                    <a:srgbClr val="000000"/>
                  </a:solidFill>
                </a:ln>
              </c:spPr>
            </c:marker>
          </c:dPt>
          <c:dPt>
            <c:idx val="35"/>
            <c:spPr>
              <a:ln w="3175">
                <a:noFill/>
              </a:ln>
            </c:spPr>
            <c:marker>
              <c:size val="36"/>
              <c:spPr>
                <a:solidFill>
                  <a:srgbClr val="FFFF00"/>
                </a:solidFill>
                <a:ln>
                  <a:solidFill>
                    <a:srgbClr val="000000"/>
                  </a:solidFill>
                </a:ln>
              </c:spPr>
            </c:marker>
          </c:dPt>
          <c:dPt>
            <c:idx val="38"/>
            <c:spPr>
              <a:ln w="3175">
                <a:noFill/>
              </a:ln>
            </c:spPr>
            <c:marker>
              <c:size val="36"/>
              <c:spPr>
                <a:solidFill>
                  <a:srgbClr val="CCFFCC"/>
                </a:solidFill>
                <a:ln>
                  <a:solidFill>
                    <a:srgbClr val="000000"/>
                  </a:solidFill>
                </a:ln>
              </c:spPr>
            </c:marker>
          </c:dPt>
          <c:dPt>
            <c:idx val="39"/>
            <c:spPr>
              <a:ln w="3175">
                <a:noFill/>
              </a:ln>
            </c:spPr>
            <c:marker>
              <c:size val="36"/>
              <c:spPr>
                <a:solidFill>
                  <a:srgbClr val="CCFFCC"/>
                </a:solidFill>
                <a:ln>
                  <a:solidFill>
                    <a:srgbClr val="000000"/>
                  </a:solidFill>
                </a:ln>
              </c:spPr>
            </c:marker>
          </c:dPt>
          <c:dPt>
            <c:idx val="40"/>
            <c:spPr>
              <a:ln w="3175">
                <a:noFill/>
              </a:ln>
            </c:spPr>
            <c:marker>
              <c:size val="36"/>
              <c:spPr>
                <a:solidFill>
                  <a:srgbClr val="CCFFCC"/>
                </a:solidFill>
                <a:ln>
                  <a:solidFill>
                    <a:srgbClr val="000000"/>
                  </a:solidFill>
                </a:ln>
              </c:spPr>
            </c:marker>
          </c:dPt>
          <c:dPt>
            <c:idx val="41"/>
            <c:spPr>
              <a:ln w="3175">
                <a:noFill/>
              </a:ln>
            </c:spPr>
            <c:marker>
              <c:size val="36"/>
              <c:spPr>
                <a:solidFill>
                  <a:srgbClr val="CCFFCC"/>
                </a:solidFill>
                <a:ln>
                  <a:solidFill>
                    <a:srgbClr val="000000"/>
                  </a:solidFill>
                </a:ln>
              </c:spPr>
            </c:marker>
          </c:dPt>
          <c:dPt>
            <c:idx val="42"/>
            <c:spPr>
              <a:ln w="3175">
                <a:noFill/>
              </a:ln>
            </c:spPr>
            <c:marker>
              <c:size val="36"/>
              <c:spPr>
                <a:solidFill>
                  <a:srgbClr val="CCFFCC"/>
                </a:solidFill>
                <a:ln>
                  <a:solidFill>
                    <a:srgbClr val="000000"/>
                  </a:solidFill>
                </a:ln>
              </c:spPr>
            </c:marker>
          </c:dPt>
          <c:dPt>
            <c:idx val="43"/>
            <c:spPr>
              <a:ln w="3175">
                <a:noFill/>
              </a:ln>
            </c:spPr>
            <c:marker>
              <c:size val="36"/>
              <c:spPr>
                <a:solidFill>
                  <a:srgbClr val="CCFFCC"/>
                </a:solidFill>
                <a:ln>
                  <a:solidFill>
                    <a:srgbClr val="000000"/>
                  </a:solidFill>
                </a:ln>
              </c:spPr>
            </c:marker>
          </c:dPt>
          <c:dPt>
            <c:idx val="44"/>
            <c:spPr>
              <a:ln w="3175">
                <a:noFill/>
              </a:ln>
            </c:spPr>
            <c:marker>
              <c:size val="36"/>
              <c:spPr>
                <a:solidFill>
                  <a:srgbClr val="CCFFCC"/>
                </a:solidFill>
                <a:ln>
                  <a:solidFill>
                    <a:srgbClr val="000000"/>
                  </a:solidFill>
                </a:ln>
              </c:spPr>
            </c:marker>
          </c:dPt>
          <c:dPt>
            <c:idx val="45"/>
            <c:spPr>
              <a:ln w="3175">
                <a:noFill/>
              </a:ln>
            </c:spPr>
            <c:marker>
              <c:size val="36"/>
              <c:spPr>
                <a:solidFill>
                  <a:srgbClr val="CCFFCC"/>
                </a:solidFill>
                <a:ln>
                  <a:solidFill>
                    <a:srgbClr val="000000"/>
                  </a:solidFill>
                </a:ln>
              </c:spPr>
            </c:marker>
          </c:dPt>
          <c:dPt>
            <c:idx val="46"/>
            <c:spPr>
              <a:ln w="3175">
                <a:noFill/>
              </a:ln>
            </c:spPr>
            <c:marker>
              <c:size val="36"/>
              <c:spPr>
                <a:solidFill>
                  <a:srgbClr val="CCFFCC"/>
                </a:solidFill>
                <a:ln>
                  <a:solidFill>
                    <a:srgbClr val="000000"/>
                  </a:solidFill>
                </a:ln>
              </c:spPr>
            </c:marker>
          </c:dPt>
          <c:dPt>
            <c:idx val="47"/>
            <c:spPr>
              <a:ln w="3175">
                <a:noFill/>
              </a:ln>
            </c:spPr>
            <c:marker>
              <c:size val="36"/>
              <c:spPr>
                <a:solidFill>
                  <a:srgbClr val="CCFFCC"/>
                </a:solidFill>
                <a:ln>
                  <a:solidFill>
                    <a:srgbClr val="000000"/>
                  </a:solidFill>
                </a:ln>
              </c:spPr>
            </c:marker>
          </c:dPt>
          <c:dPt>
            <c:idx val="56"/>
            <c:spPr>
              <a:ln w="3175">
                <a:noFill/>
              </a:ln>
            </c:spPr>
            <c:marker>
              <c:size val="36"/>
              <c:spPr>
                <a:solidFill>
                  <a:srgbClr val="00FFFF"/>
                </a:solidFill>
                <a:ln>
                  <a:solidFill>
                    <a:srgbClr val="000000"/>
                  </a:solidFill>
                </a:ln>
              </c:spPr>
            </c:marker>
          </c:dPt>
          <c:dPt>
            <c:idx val="57"/>
            <c:spPr>
              <a:ln w="3175">
                <a:noFill/>
              </a:ln>
            </c:spPr>
            <c:marker>
              <c:size val="36"/>
              <c:spPr>
                <a:solidFill>
                  <a:srgbClr val="00FFFF"/>
                </a:solidFill>
                <a:ln>
                  <a:solidFill>
                    <a:srgbClr val="000000"/>
                  </a:solidFill>
                </a:ln>
              </c:spPr>
            </c:marker>
          </c:dPt>
          <c:dPt>
            <c:idx val="58"/>
            <c:spPr>
              <a:ln w="3175">
                <a:noFill/>
              </a:ln>
            </c:spPr>
            <c:marker>
              <c:size val="36"/>
              <c:spPr>
                <a:solidFill>
                  <a:srgbClr val="00FFFF"/>
                </a:solidFill>
                <a:ln>
                  <a:solidFill>
                    <a:srgbClr val="000000"/>
                  </a:solidFill>
                </a:ln>
              </c:spPr>
            </c:marker>
          </c:dPt>
          <c:dPt>
            <c:idx val="59"/>
            <c:spPr>
              <a:ln w="3175">
                <a:noFill/>
              </a:ln>
            </c:spPr>
            <c:marker>
              <c:size val="36"/>
              <c:spPr>
                <a:solidFill>
                  <a:srgbClr val="00FFFF"/>
                </a:solidFill>
                <a:ln>
                  <a:solidFill>
                    <a:srgbClr val="000000"/>
                  </a:solidFill>
                </a:ln>
              </c:spPr>
            </c:marker>
          </c:dPt>
          <c:dPt>
            <c:idx val="60"/>
            <c:spPr>
              <a:ln w="3175">
                <a:noFill/>
              </a:ln>
            </c:spPr>
            <c:marker>
              <c:size val="36"/>
              <c:spPr>
                <a:solidFill>
                  <a:srgbClr val="00FFFF"/>
                </a:solidFill>
                <a:ln>
                  <a:solidFill>
                    <a:srgbClr val="000000"/>
                  </a:solidFill>
                </a:ln>
              </c:spPr>
            </c:marker>
          </c:dPt>
          <c:dPt>
            <c:idx val="61"/>
            <c:spPr>
              <a:ln w="3175">
                <a:noFill/>
              </a:ln>
            </c:spPr>
            <c:marker>
              <c:size val="36"/>
              <c:spPr>
                <a:solidFill>
                  <a:srgbClr val="00FFFF"/>
                </a:solidFill>
                <a:ln>
                  <a:solidFill>
                    <a:srgbClr val="000000"/>
                  </a:solidFill>
                </a:ln>
              </c:spPr>
            </c:marker>
          </c:dPt>
          <c:dPt>
            <c:idx val="62"/>
            <c:spPr>
              <a:ln w="3175">
                <a:noFill/>
              </a:ln>
            </c:spPr>
            <c:marker>
              <c:size val="36"/>
              <c:spPr>
                <a:solidFill>
                  <a:srgbClr val="00FFFF"/>
                </a:solidFill>
                <a:ln>
                  <a:solidFill>
                    <a:srgbClr val="000000"/>
                  </a:solidFill>
                </a:ln>
              </c:spPr>
            </c:marker>
          </c:dPt>
          <c:dPt>
            <c:idx val="63"/>
            <c:spPr>
              <a:ln w="3175">
                <a:noFill/>
              </a:ln>
            </c:spPr>
            <c:marker>
              <c:size val="36"/>
              <c:spPr>
                <a:solidFill>
                  <a:srgbClr val="00FFFF"/>
                </a:solidFill>
                <a:ln>
                  <a:solidFill>
                    <a:srgbClr val="000000"/>
                  </a:solidFill>
                </a:ln>
              </c:spPr>
            </c:marker>
          </c:dPt>
          <c:dPt>
            <c:idx val="64"/>
            <c:spPr>
              <a:ln w="3175">
                <a:noFill/>
              </a:ln>
            </c:spPr>
            <c:marker>
              <c:size val="36"/>
              <c:spPr>
                <a:solidFill>
                  <a:srgbClr val="00FFFF"/>
                </a:solidFill>
                <a:ln>
                  <a:solidFill>
                    <a:srgbClr val="000000"/>
                  </a:solidFill>
                </a:ln>
              </c:spPr>
            </c:marker>
          </c:dPt>
          <c:dPt>
            <c:idx val="65"/>
            <c:spPr>
              <a:ln w="3175">
                <a:noFill/>
              </a:ln>
            </c:spPr>
            <c:marker>
              <c:size val="36"/>
              <c:spPr>
                <a:solidFill>
                  <a:srgbClr val="00FFFF"/>
                </a:solidFill>
                <a:ln>
                  <a:solidFill>
                    <a:srgbClr val="000000"/>
                  </a:solidFill>
                </a:ln>
              </c:spPr>
            </c:marker>
          </c:dPt>
          <c:dPt>
            <c:idx val="66"/>
            <c:spPr>
              <a:ln w="3175">
                <a:noFill/>
              </a:ln>
            </c:spPr>
            <c:marker>
              <c:size val="36"/>
              <c:spPr>
                <a:solidFill>
                  <a:srgbClr val="00FFFF"/>
                </a:solidFill>
                <a:ln>
                  <a:solidFill>
                    <a:srgbClr val="000000"/>
                  </a:solidFill>
                </a:ln>
              </c:spPr>
            </c:marker>
          </c:dPt>
          <c:dPt>
            <c:idx val="67"/>
            <c:spPr>
              <a:ln w="3175">
                <a:noFill/>
              </a:ln>
            </c:spPr>
            <c:marker>
              <c:size val="36"/>
              <c:spPr>
                <a:solidFill>
                  <a:srgbClr val="00FFFF"/>
                </a:solidFill>
                <a:ln>
                  <a:solidFill>
                    <a:srgbClr val="000000"/>
                  </a:solidFill>
                </a:ln>
              </c:spPr>
            </c:marker>
          </c:dPt>
          <c:dPt>
            <c:idx val="68"/>
            <c:spPr>
              <a:ln w="3175">
                <a:noFill/>
              </a:ln>
            </c:spPr>
            <c:marker>
              <c:size val="36"/>
              <c:spPr>
                <a:solidFill>
                  <a:srgbClr val="00FFFF"/>
                </a:solidFill>
                <a:ln>
                  <a:solidFill>
                    <a:srgbClr val="000000"/>
                  </a:solidFill>
                </a:ln>
              </c:spPr>
            </c:marker>
          </c:dPt>
          <c:dPt>
            <c:idx val="69"/>
            <c:spPr>
              <a:ln w="3175">
                <a:noFill/>
              </a:ln>
            </c:spPr>
            <c:marker>
              <c:size val="36"/>
              <c:spPr>
                <a:solidFill>
                  <a:srgbClr val="00FFFF"/>
                </a:solidFill>
                <a:ln>
                  <a:solidFill>
                    <a:srgbClr val="000000"/>
                  </a:solidFill>
                </a:ln>
              </c:spPr>
            </c:marker>
          </c:dPt>
          <c:xVal>
            <c:numRef>
              <c:f>Cylinder!$P$4:$P$39</c:f>
              <c:numCache>
                <c:ptCount val="36"/>
                <c:pt idx="0">
                  <c:v>2</c:v>
                </c:pt>
                <c:pt idx="1">
                  <c:v>2</c:v>
                </c:pt>
                <c:pt idx="2">
                  <c:v>2</c:v>
                </c:pt>
                <c:pt idx="3">
                  <c:v>2</c:v>
                </c:pt>
                <c:pt idx="4">
                  <c:v>3</c:v>
                </c:pt>
                <c:pt idx="5">
                  <c:v>3</c:v>
                </c:pt>
                <c:pt idx="6">
                  <c:v>3</c:v>
                </c:pt>
                <c:pt idx="7">
                  <c:v>3</c:v>
                </c:pt>
                <c:pt idx="8">
                  <c:v>3</c:v>
                </c:pt>
                <c:pt idx="9">
                  <c:v>3</c:v>
                </c:pt>
                <c:pt idx="10">
                  <c:v>2</c:v>
                </c:pt>
                <c:pt idx="11">
                  <c:v>2</c:v>
                </c:pt>
                <c:pt idx="12">
                  <c:v>3</c:v>
                </c:pt>
                <c:pt idx="13">
                  <c:v>3</c:v>
                </c:pt>
                <c:pt idx="14">
                  <c:v>3</c:v>
                </c:pt>
                <c:pt idx="15">
                  <c:v>3</c:v>
                </c:pt>
                <c:pt idx="16">
                  <c:v>3</c:v>
                </c:pt>
                <c:pt idx="17">
                  <c:v>3</c:v>
                </c:pt>
                <c:pt idx="18">
                  <c:v>1</c:v>
                </c:pt>
                <c:pt idx="19">
                  <c:v>-1</c:v>
                </c:pt>
                <c:pt idx="20">
                  <c:v>4</c:v>
                </c:pt>
                <c:pt idx="21">
                  <c:v>4</c:v>
                </c:pt>
                <c:pt idx="22">
                  <c:v>4</c:v>
                </c:pt>
                <c:pt idx="23">
                  <c:v>4</c:v>
                </c:pt>
                <c:pt idx="24">
                  <c:v>4</c:v>
                </c:pt>
                <c:pt idx="25">
                  <c:v>4</c:v>
                </c:pt>
                <c:pt idx="26">
                  <c:v>4</c:v>
                </c:pt>
                <c:pt idx="27">
                  <c:v>4</c:v>
                </c:pt>
                <c:pt idx="28">
                  <c:v>4</c:v>
                </c:pt>
                <c:pt idx="29">
                  <c:v>4</c:v>
                </c:pt>
                <c:pt idx="30">
                  <c:v>2</c:v>
                </c:pt>
                <c:pt idx="31">
                  <c:v>1.0000000000000002</c:v>
                </c:pt>
                <c:pt idx="32">
                  <c:v>-0.9999999999999996</c:v>
                </c:pt>
                <c:pt idx="33">
                  <c:v>-2</c:v>
                </c:pt>
                <c:pt idx="34">
                  <c:v>-1.0000000000000009</c:v>
                </c:pt>
                <c:pt idx="35">
                  <c:v>1.0000000000000002</c:v>
                </c:pt>
              </c:numCache>
            </c:numRef>
          </c:xVal>
          <c:yVal>
            <c:numRef>
              <c:f>Cylinder!$Q$4:$Q$39</c:f>
              <c:numCache>
                <c:ptCount val="3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0</c:v>
                </c:pt>
                <c:pt idx="19">
                  <c:v>1.22514845490862E-16</c:v>
                </c:pt>
                <c:pt idx="20">
                  <c:v>#N/A</c:v>
                </c:pt>
                <c:pt idx="21">
                  <c:v>#N/A</c:v>
                </c:pt>
                <c:pt idx="22">
                  <c:v>#N/A</c:v>
                </c:pt>
                <c:pt idx="23">
                  <c:v>#N/A</c:v>
                </c:pt>
                <c:pt idx="24">
                  <c:v>#N/A</c:v>
                </c:pt>
                <c:pt idx="25">
                  <c:v>#N/A</c:v>
                </c:pt>
                <c:pt idx="26">
                  <c:v>#N/A</c:v>
                </c:pt>
                <c:pt idx="27">
                  <c:v>#N/A</c:v>
                </c:pt>
                <c:pt idx="28">
                  <c:v>#N/A</c:v>
                </c:pt>
                <c:pt idx="29">
                  <c:v>#N/A</c:v>
                </c:pt>
                <c:pt idx="30">
                  <c:v>0</c:v>
                </c:pt>
                <c:pt idx="31">
                  <c:v>1.7320508075688772</c:v>
                </c:pt>
                <c:pt idx="32">
                  <c:v>1.7320508075688774</c:v>
                </c:pt>
                <c:pt idx="33">
                  <c:v>2.45029690981724E-16</c:v>
                </c:pt>
                <c:pt idx="34">
                  <c:v>-1.7320508075688767</c:v>
                </c:pt>
                <c:pt idx="35">
                  <c:v>-1.7320508075688772</c:v>
                </c:pt>
              </c:numCache>
            </c:numRef>
          </c:yVal>
          <c:smooth val="0"/>
        </c:ser>
        <c:ser>
          <c:idx val="1"/>
          <c:order val="1"/>
          <c:spPr>
            <a:ln w="381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Sphere4!#REF!</c:f>
              <c:strCache>
                <c:ptCount val="56"/>
                <c:pt idx="0">
                  <c:v>1.5</c:v>
                </c:pt>
                <c:pt idx="1">
                  <c:v>1.4902226030228254</c:v>
                </c:pt>
                <c:pt idx="2">
                  <c:v>1.4610178754135001</c:v>
                </c:pt>
                <c:pt idx="3">
                  <c:v>1.412766545459287</c:v>
                </c:pt>
                <c:pt idx="4">
                  <c:v>1.3460976430370377</c:v>
                </c:pt>
                <c:pt idx="5">
                  <c:v>1.261880299246772</c:v>
                </c:pt>
                <c:pt idx="6">
                  <c:v>1.1612124159586237</c:v>
                </c:pt>
                <c:pt idx="7">
                  <c:v>1.0454063529829403</c:v>
                </c:pt>
                <c:pt idx="8">
                  <c:v>0.9159718194531573</c:v>
                </c:pt>
                <c:pt idx="9">
                  <c:v>0.7745961924584429</c:v>
                </c:pt>
                <c:pt idx="10">
                  <c:v>0.6231225195028296</c:v>
                </c:pt>
                <c:pt idx="11">
                  <c:v>0.4635254915624215</c:v>
                </c:pt>
                <c:pt idx="12">
                  <c:v>0.2978856999686183</c:v>
                </c:pt>
                <c:pt idx="13">
                  <c:v>0.12836251271825944</c:v>
                </c:pt>
                <c:pt idx="14">
                  <c:v>-0.0428340761905442</c:v>
                </c:pt>
                <c:pt idx="15">
                  <c:v>-0.2134722574099275</c:v>
                </c:pt>
                <c:pt idx="16">
                  <c:v>-0.3813275012902302</c:v>
                </c:pt>
                <c:pt idx="17">
                  <c:v>-0.5442115580259616</c:v>
                </c:pt>
                <c:pt idx="18">
                  <c:v>-0.7000009848385106</c:v>
                </c:pt>
                <c:pt idx="19">
                  <c:v>-0.8466648283001534</c:v>
                </c:pt>
                <c:pt idx="20">
                  <c:v>-0.9822911009179275</c:v>
                </c:pt>
                <c:pt idx="21">
                  <c:v>-1.1051117068146077</c:v>
                </c:pt>
                <c:pt idx="22">
                  <c:v>-1.2135254915624207</c:v>
                </c:pt>
                <c:pt idx="23">
                  <c:v>-1.3061191156796657</c:v>
                </c:pt>
                <c:pt idx="24">
                  <c:v>-1.381685479672275</c:v>
                </c:pt>
                <c:pt idx="25">
                  <c:v>-1.439239460421746</c:v>
                </c:pt>
                <c:pt idx="26">
                  <c:v>-1.4780307537715396</c:v>
                </c:pt>
                <c:pt idx="27">
                  <c:v>-1.4975536558892035</c:v>
                </c:pt>
                <c:pt idx="28">
                  <c:v>-1.4975536558892035</c:v>
                </c:pt>
                <c:pt idx="29">
                  <c:v>-1.4780307537715394</c:v>
                </c:pt>
                <c:pt idx="30">
                  <c:v>-1.4392394604217462</c:v>
                </c:pt>
                <c:pt idx="31">
                  <c:v>-1.3816854796722753</c:v>
                </c:pt>
                <c:pt idx="32">
                  <c:v>-1.306119115679666</c:v>
                </c:pt>
                <c:pt idx="33">
                  <c:v>-1.2135254915624214</c:v>
                </c:pt>
                <c:pt idx="34">
                  <c:v>-1.1051117068146072</c:v>
                </c:pt>
                <c:pt idx="35">
                  <c:v>-0.9822911009179278</c:v>
                </c:pt>
                <c:pt idx="36">
                  <c:v>-0.8466648283001538</c:v>
                </c:pt>
                <c:pt idx="37">
                  <c:v>-0.7000009848385108</c:v>
                </c:pt>
                <c:pt idx="38">
                  <c:v>-0.5442115580259621</c:v>
                </c:pt>
                <c:pt idx="39">
                  <c:v>-0.3813275012902315</c:v>
                </c:pt>
                <c:pt idx="40">
                  <c:v>-0.21347225740992784</c:v>
                </c:pt>
                <c:pt idx="41">
                  <c:v>-0.0428340761905449</c:v>
                </c:pt>
                <c:pt idx="42">
                  <c:v>0.12836251271826007</c:v>
                </c:pt>
                <c:pt idx="43">
                  <c:v>0.29788569996861824</c:v>
                </c:pt>
                <c:pt idx="44">
                  <c:v>0.4635254915624196</c:v>
                </c:pt>
                <c:pt idx="45">
                  <c:v>0.623122519502829</c:v>
                </c:pt>
                <c:pt idx="46">
                  <c:v>0.7745961924584421</c:v>
                </c:pt>
                <c:pt idx="47">
                  <c:v>0.9159718194531572</c:v>
                </c:pt>
                <c:pt idx="48">
                  <c:v>1.0454063529829398</c:v>
                </c:pt>
                <c:pt idx="49">
                  <c:v>1.1612124159586232</c:v>
                </c:pt>
                <c:pt idx="50">
                  <c:v>1.261880299246772</c:v>
                </c:pt>
                <c:pt idx="51">
                  <c:v>1.3460976430370375</c:v>
                </c:pt>
                <c:pt idx="52">
                  <c:v>1.4127665454592873</c:v>
                </c:pt>
                <c:pt idx="53">
                  <c:v>1.4610178754135004</c:v>
                </c:pt>
                <c:pt idx="54">
                  <c:v>1.4902226030228252</c:v>
                </c:pt>
                <c:pt idx="55">
                  <c:v>1.5</c:v>
                </c:pt>
              </c:strCache>
            </c:strRef>
          </c:xVal>
          <c:yVal>
            <c:numRef>
              <c:f>Sphere4!#REF!</c:f>
              <c:numCache>
                <c:ptCount val="56"/>
                <c:pt idx="0">
                  <c:v>0</c:v>
                </c:pt>
                <c:pt idx="1">
                  <c:v>0.17098711483581092</c:v>
                </c:pt>
                <c:pt idx="2">
                  <c:v>0.33974515113864656</c:v>
                </c:pt>
                <c:pt idx="3">
                  <c:v>0.5040740898231452</c:v>
                </c:pt>
                <c:pt idx="4">
                  <c:v>0.661831651864832</c:v>
                </c:pt>
                <c:pt idx="5">
                  <c:v>0.8109612261833963</c:v>
                </c:pt>
                <c:pt idx="6">
                  <c:v>0.9495186807133056</c:v>
                </c:pt>
                <c:pt idx="7">
                  <c:v>1.075697707138445</c:v>
                </c:pt>
                <c:pt idx="8">
                  <c:v>1.1878533688834128</c:v>
                </c:pt>
                <c:pt idx="9">
                  <c:v>1.2845235453773833</c:v>
                </c:pt>
                <c:pt idx="10">
                  <c:v>1.3644479930317774</c:v>
                </c:pt>
                <c:pt idx="11">
                  <c:v>1.4265847744427302</c:v>
                </c:pt>
                <c:pt idx="12">
                  <c:v>1.4701238416385902</c:v>
                </c:pt>
                <c:pt idx="13">
                  <c:v>1.4944975962940372</c:v>
                </c:pt>
                <c:pt idx="14">
                  <c:v>1.4993882892422838</c:v>
                </c:pt>
                <c:pt idx="15">
                  <c:v>1.4847321628213992</c:v>
                </c:pt>
                <c:pt idx="16">
                  <c:v>1.4507202820529357</c:v>
                </c:pt>
                <c:pt idx="17">
                  <c:v>1.3977960438171784</c:v>
                </c:pt>
                <c:pt idx="18">
                  <c:v>1.3266493964967214</c:v>
                </c:pt>
                <c:pt idx="19">
                  <c:v>1.2382078454441612</c:v>
                </c:pt>
                <c:pt idx="20">
                  <c:v>1.1336243615313875</c:v>
                </c:pt>
                <c:pt idx="21">
                  <c:v>1.0142623504110289</c:v>
                </c:pt>
                <c:pt idx="22">
                  <c:v>0.8816778784387104</c:v>
                </c:pt>
                <c:pt idx="23">
                  <c:v>0.7375993869684061</c:v>
                </c:pt>
                <c:pt idx="24">
                  <c:v>0.5839051594760875</c:v>
                </c:pt>
                <c:pt idx="25">
                  <c:v>0.4225988352621445</c:v>
                </c:pt>
                <c:pt idx="26">
                  <c:v>0.2557832889489353</c:v>
                </c:pt>
                <c:pt idx="27">
                  <c:v>0.08563321629415263</c:v>
                </c:pt>
                <c:pt idx="28">
                  <c:v>-0.0856332162941516</c:v>
                </c:pt>
                <c:pt idx="29">
                  <c:v>-0.25578328894893565</c:v>
                </c:pt>
                <c:pt idx="30">
                  <c:v>-0.4225988352621441</c:v>
                </c:pt>
                <c:pt idx="31">
                  <c:v>-0.5839051594760871</c:v>
                </c:pt>
                <c:pt idx="32">
                  <c:v>-0.7375993869684052</c:v>
                </c:pt>
                <c:pt idx="33">
                  <c:v>-0.8816778784387096</c:v>
                </c:pt>
                <c:pt idx="34">
                  <c:v>-1.0142623504110293</c:v>
                </c:pt>
                <c:pt idx="35">
                  <c:v>-1.1336243615313872</c:v>
                </c:pt>
                <c:pt idx="36">
                  <c:v>-1.238207845444161</c:v>
                </c:pt>
                <c:pt idx="37">
                  <c:v>-1.3266493964967212</c:v>
                </c:pt>
                <c:pt idx="38">
                  <c:v>-1.3977960438171784</c:v>
                </c:pt>
                <c:pt idx="39">
                  <c:v>-1.4507202820529355</c:v>
                </c:pt>
                <c:pt idx="40">
                  <c:v>-1.484732162821399</c:v>
                </c:pt>
                <c:pt idx="41">
                  <c:v>-1.4993882892422838</c:v>
                </c:pt>
                <c:pt idx="42">
                  <c:v>-1.494497596294037</c:v>
                </c:pt>
                <c:pt idx="43">
                  <c:v>-1.4701238416385902</c:v>
                </c:pt>
                <c:pt idx="44">
                  <c:v>-1.426584774442731</c:v>
                </c:pt>
                <c:pt idx="45">
                  <c:v>-1.3644479930317779</c:v>
                </c:pt>
                <c:pt idx="46">
                  <c:v>-1.284523545377384</c:v>
                </c:pt>
                <c:pt idx="47">
                  <c:v>-1.1878533688834128</c:v>
                </c:pt>
                <c:pt idx="48">
                  <c:v>-1.0756977071384455</c:v>
                </c:pt>
                <c:pt idx="49">
                  <c:v>-0.9495186807133063</c:v>
                </c:pt>
                <c:pt idx="50">
                  <c:v>-0.8109612261833962</c:v>
                </c:pt>
                <c:pt idx="51">
                  <c:v>-0.6618316518648322</c:v>
                </c:pt>
                <c:pt idx="52">
                  <c:v>-0.5040740898231445</c:v>
                </c:pt>
                <c:pt idx="53">
                  <c:v>-0.33974515113864623</c:v>
                </c:pt>
                <c:pt idx="54">
                  <c:v>-0.17098711483581225</c:v>
                </c:pt>
                <c:pt idx="55">
                  <c:v>-3.67544536472586E-16</c:v>
                </c:pt>
              </c:numCache>
            </c:numRef>
          </c:yVal>
          <c:smooth val="0"/>
        </c:ser>
        <c:ser>
          <c:idx val="2"/>
          <c:order val="2"/>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Sphere4!#REF!</c:f>
              <c:strCache>
                <c:ptCount val="56"/>
                <c:pt idx="0">
                  <c:v>2.5</c:v>
                </c:pt>
                <c:pt idx="1">
                  <c:v>2.4837043383713757</c:v>
                </c:pt>
                <c:pt idx="2">
                  <c:v>2.4350297923558335</c:v>
                </c:pt>
                <c:pt idx="3">
                  <c:v>2.354610909098812</c:v>
                </c:pt>
                <c:pt idx="4">
                  <c:v>2.243496071728396</c:v>
                </c:pt>
                <c:pt idx="5">
                  <c:v>2.103133832077953</c:v>
                </c:pt>
                <c:pt idx="6">
                  <c:v>1.9353540265977063</c:v>
                </c:pt>
                <c:pt idx="7">
                  <c:v>1.742343921638234</c:v>
                </c:pt>
                <c:pt idx="8">
                  <c:v>1.5266196990885956</c:v>
                </c:pt>
                <c:pt idx="9">
                  <c:v>1.290993654097405</c:v>
                </c:pt>
                <c:pt idx="10">
                  <c:v>1.0385375325047161</c:v>
                </c:pt>
                <c:pt idx="11">
                  <c:v>0.7725424859373692</c:v>
                </c:pt>
                <c:pt idx="12">
                  <c:v>0.49647616661436383</c:v>
                </c:pt>
                <c:pt idx="13">
                  <c:v>0.21393752119709902</c:v>
                </c:pt>
                <c:pt idx="14">
                  <c:v>-0.07139012698424033</c:v>
                </c:pt>
                <c:pt idx="15">
                  <c:v>-0.35578709568321254</c:v>
                </c:pt>
                <c:pt idx="16">
                  <c:v>-0.6355458354837169</c:v>
                </c:pt>
                <c:pt idx="17">
                  <c:v>-0.9070192633766027</c:v>
                </c:pt>
                <c:pt idx="18">
                  <c:v>-1.1666683080641844</c:v>
                </c:pt>
                <c:pt idx="19">
                  <c:v>-1.4111080471669224</c:v>
                </c:pt>
                <c:pt idx="20">
                  <c:v>-1.6371518348632126</c:v>
                </c:pt>
                <c:pt idx="21">
                  <c:v>-1.8418528446910125</c:v>
                </c:pt>
                <c:pt idx="22">
                  <c:v>-2.0225424859373677</c:v>
                </c:pt>
                <c:pt idx="23">
                  <c:v>-2.1768651927994425</c:v>
                </c:pt>
                <c:pt idx="24">
                  <c:v>-2.302809132787125</c:v>
                </c:pt>
                <c:pt idx="25">
                  <c:v>-2.3987324340362433</c:v>
                </c:pt>
                <c:pt idx="26">
                  <c:v>-2.4633845896192326</c:v>
                </c:pt>
                <c:pt idx="27">
                  <c:v>-2.4959227598153393</c:v>
                </c:pt>
                <c:pt idx="28">
                  <c:v>-2.4959227598153393</c:v>
                </c:pt>
                <c:pt idx="29">
                  <c:v>-2.4633845896192326</c:v>
                </c:pt>
                <c:pt idx="30">
                  <c:v>-2.3987324340362437</c:v>
                </c:pt>
                <c:pt idx="31">
                  <c:v>-2.302809132787125</c:v>
                </c:pt>
                <c:pt idx="32">
                  <c:v>-2.1768651927994433</c:v>
                </c:pt>
                <c:pt idx="33">
                  <c:v>-2.022542485937369</c:v>
                </c:pt>
                <c:pt idx="34">
                  <c:v>-1.841852844691012</c:v>
                </c:pt>
                <c:pt idx="35">
                  <c:v>-1.637151834863213</c:v>
                </c:pt>
                <c:pt idx="36">
                  <c:v>-1.4111080471669228</c:v>
                </c:pt>
                <c:pt idx="37">
                  <c:v>-1.1666683080641846</c:v>
                </c:pt>
                <c:pt idx="38">
                  <c:v>-0.9070192633766037</c:v>
                </c:pt>
                <c:pt idx="39">
                  <c:v>-0.6355458354837191</c:v>
                </c:pt>
                <c:pt idx="40">
                  <c:v>-0.3557870956832131</c:v>
                </c:pt>
                <c:pt idx="41">
                  <c:v>-0.07139012698424149</c:v>
                </c:pt>
                <c:pt idx="42">
                  <c:v>0.2139375211971001</c:v>
                </c:pt>
                <c:pt idx="43">
                  <c:v>0.4964761666143638</c:v>
                </c:pt>
                <c:pt idx="44">
                  <c:v>0.772542485937366</c:v>
                </c:pt>
                <c:pt idx="45">
                  <c:v>1.038537532504715</c:v>
                </c:pt>
                <c:pt idx="46">
                  <c:v>1.2909936540974034</c:v>
                </c:pt>
                <c:pt idx="47">
                  <c:v>1.5266196990885952</c:v>
                </c:pt>
                <c:pt idx="48">
                  <c:v>1.742343921638233</c:v>
                </c:pt>
                <c:pt idx="49">
                  <c:v>1.9353540265977054</c:v>
                </c:pt>
                <c:pt idx="50">
                  <c:v>2.103133832077953</c:v>
                </c:pt>
                <c:pt idx="51">
                  <c:v>2.243496071728396</c:v>
                </c:pt>
                <c:pt idx="52">
                  <c:v>2.3546109090988123</c:v>
                </c:pt>
                <c:pt idx="53">
                  <c:v>2.435029792355834</c:v>
                </c:pt>
                <c:pt idx="54">
                  <c:v>2.4837043383713753</c:v>
                </c:pt>
                <c:pt idx="55">
                  <c:v>2.5</c:v>
                </c:pt>
              </c:strCache>
            </c:strRef>
          </c:xVal>
          <c:yVal>
            <c:numRef>
              <c:f>Sphere4!#REF!</c:f>
              <c:numCache>
                <c:ptCount val="56"/>
                <c:pt idx="0">
                  <c:v>0</c:v>
                </c:pt>
                <c:pt idx="1">
                  <c:v>0.28497852472635155</c:v>
                </c:pt>
                <c:pt idx="2">
                  <c:v>0.5662419185644109</c:v>
                </c:pt>
                <c:pt idx="3">
                  <c:v>0.8401234830385752</c:v>
                </c:pt>
                <c:pt idx="4">
                  <c:v>1.1030527531080532</c:v>
                </c:pt>
                <c:pt idx="5">
                  <c:v>1.351602043638994</c:v>
                </c:pt>
                <c:pt idx="6">
                  <c:v>1.582531134522176</c:v>
                </c:pt>
                <c:pt idx="7">
                  <c:v>1.7928295118974087</c:v>
                </c:pt>
                <c:pt idx="8">
                  <c:v>1.9797556148056876</c:v>
                </c:pt>
                <c:pt idx="9">
                  <c:v>2.1408725756289724</c:v>
                </c:pt>
                <c:pt idx="10">
                  <c:v>2.274079988386296</c:v>
                </c:pt>
                <c:pt idx="11">
                  <c:v>2.3776412907378837</c:v>
                </c:pt>
                <c:pt idx="12">
                  <c:v>2.450206402730984</c:v>
                </c:pt>
                <c:pt idx="13">
                  <c:v>2.4908293271567286</c:v>
                </c:pt>
                <c:pt idx="14">
                  <c:v>2.498980482070473</c:v>
                </c:pt>
                <c:pt idx="15">
                  <c:v>2.474553604702332</c:v>
                </c:pt>
                <c:pt idx="16">
                  <c:v>2.417867136754893</c:v>
                </c:pt>
                <c:pt idx="17">
                  <c:v>2.3296600730286308</c:v>
                </c:pt>
                <c:pt idx="18">
                  <c:v>2.2110823274945357</c:v>
                </c:pt>
                <c:pt idx="19">
                  <c:v>2.0636797424069355</c:v>
                </c:pt>
                <c:pt idx="20">
                  <c:v>1.8893739358856456</c:v>
                </c:pt>
                <c:pt idx="21">
                  <c:v>1.6904372506850482</c:v>
                </c:pt>
                <c:pt idx="22">
                  <c:v>1.4694631307311838</c:v>
                </c:pt>
                <c:pt idx="23">
                  <c:v>1.2293323116140102</c:v>
                </c:pt>
                <c:pt idx="24">
                  <c:v>0.973175265793479</c:v>
                </c:pt>
                <c:pt idx="25">
                  <c:v>0.7043313921035742</c:v>
                </c:pt>
                <c:pt idx="26">
                  <c:v>0.4263054815815589</c:v>
                </c:pt>
                <c:pt idx="27">
                  <c:v>0.14272202715692106</c:v>
                </c:pt>
                <c:pt idx="28">
                  <c:v>-0.14272202715691934</c:v>
                </c:pt>
                <c:pt idx="29">
                  <c:v>-0.42630548158155934</c:v>
                </c:pt>
                <c:pt idx="30">
                  <c:v>-0.7043313921035734</c:v>
                </c:pt>
                <c:pt idx="31">
                  <c:v>-0.9731752657934785</c:v>
                </c:pt>
                <c:pt idx="32">
                  <c:v>-1.2293323116140087</c:v>
                </c:pt>
                <c:pt idx="33">
                  <c:v>-1.4694631307311825</c:v>
                </c:pt>
                <c:pt idx="34">
                  <c:v>-1.6904372506850487</c:v>
                </c:pt>
                <c:pt idx="35">
                  <c:v>-1.8893739358856454</c:v>
                </c:pt>
                <c:pt idx="36">
                  <c:v>-2.063679742406935</c:v>
                </c:pt>
                <c:pt idx="37">
                  <c:v>-2.2110823274945353</c:v>
                </c:pt>
                <c:pt idx="38">
                  <c:v>-2.3296600730286303</c:v>
                </c:pt>
                <c:pt idx="39">
                  <c:v>-2.4178671367548925</c:v>
                </c:pt>
                <c:pt idx="40">
                  <c:v>-2.4745536047023315</c:v>
                </c:pt>
                <c:pt idx="41">
                  <c:v>-2.498980482070473</c:v>
                </c:pt>
                <c:pt idx="42">
                  <c:v>-2.490829327156728</c:v>
                </c:pt>
                <c:pt idx="43">
                  <c:v>-2.450206402730984</c:v>
                </c:pt>
                <c:pt idx="44">
                  <c:v>-2.3776412907378845</c:v>
                </c:pt>
                <c:pt idx="45">
                  <c:v>-2.2740799883862963</c:v>
                </c:pt>
                <c:pt idx="46">
                  <c:v>-2.1408725756289733</c:v>
                </c:pt>
                <c:pt idx="47">
                  <c:v>-1.9797556148056876</c:v>
                </c:pt>
                <c:pt idx="48">
                  <c:v>-1.7928295118974091</c:v>
                </c:pt>
                <c:pt idx="49">
                  <c:v>-1.582531134522177</c:v>
                </c:pt>
                <c:pt idx="50">
                  <c:v>-1.3516020436389935</c:v>
                </c:pt>
                <c:pt idx="51">
                  <c:v>-1.1030527531080536</c:v>
                </c:pt>
                <c:pt idx="52">
                  <c:v>-0.8401234830385741</c:v>
                </c:pt>
                <c:pt idx="53">
                  <c:v>-0.5662419185644103</c:v>
                </c:pt>
                <c:pt idx="54">
                  <c:v>-0.28497852472635377</c:v>
                </c:pt>
                <c:pt idx="55">
                  <c:v>-6.1257422745431E-16</c:v>
                </c:pt>
              </c:numCache>
            </c:numRef>
          </c:yVal>
          <c:smooth val="0"/>
        </c:ser>
        <c:axId val="37860392"/>
        <c:axId val="5199209"/>
      </c:scatterChart>
      <c:valAx>
        <c:axId val="37860392"/>
        <c:scaling>
          <c:orientation val="minMax"/>
          <c:max val="3"/>
          <c:min val="-3"/>
        </c:scaling>
        <c:axPos val="b"/>
        <c:majorGridlines/>
        <c:delete val="0"/>
        <c:numFmt formatCode="General" sourceLinked="1"/>
        <c:majorTickMark val="out"/>
        <c:minorTickMark val="none"/>
        <c:tickLblPos val="nextTo"/>
        <c:crossAx val="5199209"/>
        <c:crossesAt val="-99"/>
        <c:crossBetween val="midCat"/>
        <c:dispUnits/>
        <c:majorUnit val="1"/>
      </c:valAx>
      <c:valAx>
        <c:axId val="5199209"/>
        <c:scaling>
          <c:orientation val="minMax"/>
          <c:max val="3"/>
          <c:min val="-3"/>
        </c:scaling>
        <c:axPos val="l"/>
        <c:majorGridlines/>
        <c:delete val="0"/>
        <c:numFmt formatCode="General" sourceLinked="1"/>
        <c:majorTickMark val="out"/>
        <c:minorTickMark val="none"/>
        <c:tickLblPos val="nextTo"/>
        <c:crossAx val="37860392"/>
        <c:crossesAt val="-99"/>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latin typeface="Arial"/>
                <a:ea typeface="Arial"/>
                <a:cs typeface="Arial"/>
              </a:rPr>
              <a:t>n = 7 = z</a:t>
            </a:r>
          </a:p>
        </c:rich>
      </c:tx>
      <c:layout>
        <c:manualLayout>
          <c:xMode val="factor"/>
          <c:yMode val="factor"/>
          <c:x val="-0.355"/>
          <c:y val="0.042"/>
        </c:manualLayout>
      </c:layout>
    </c:title>
    <c:plotArea>
      <c:layout>
        <c:manualLayout>
          <c:xMode val="edge"/>
          <c:yMode val="edge"/>
          <c:x val="0"/>
          <c:y val="0"/>
          <c:w val="1"/>
          <c:h val="1"/>
        </c:manualLayout>
      </c:layout>
      <c:scatterChart>
        <c:scatterStyle val="lineMarker"/>
        <c:varyColors val="0"/>
        <c:ser>
          <c:idx val="0"/>
          <c:order val="0"/>
          <c:tx>
            <c:strRef>
              <c:f>Cylinder!$P$3:$Q$3</c:f>
              <c:strCache>
                <c:ptCount val="1"/>
                <c:pt idx="0">
                  <c:v>x 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36"/>
            <c:spPr>
              <a:solidFill>
                <a:srgbClr val="FF00FF"/>
              </a:solidFill>
              <a:ln>
                <a:solidFill>
                  <a:srgbClr val="000000"/>
                </a:solidFill>
              </a:ln>
            </c:spPr>
          </c:marker>
          <c:dPt>
            <c:idx val="18"/>
            <c:spPr>
              <a:ln w="3175">
                <a:noFill/>
              </a:ln>
            </c:spPr>
            <c:marker>
              <c:size val="36"/>
              <c:spPr>
                <a:solidFill>
                  <a:srgbClr val="FF99CC"/>
                </a:solidFill>
                <a:ln>
                  <a:solidFill>
                    <a:srgbClr val="000000"/>
                  </a:solidFill>
                </a:ln>
              </c:spPr>
            </c:marker>
          </c:dPt>
          <c:dPt>
            <c:idx val="19"/>
            <c:spPr>
              <a:ln w="3175">
                <a:noFill/>
              </a:ln>
            </c:spPr>
            <c:marker>
              <c:size val="36"/>
              <c:spPr>
                <a:solidFill>
                  <a:srgbClr val="FF99CC"/>
                </a:solidFill>
                <a:ln>
                  <a:solidFill>
                    <a:srgbClr val="000000"/>
                  </a:solidFill>
                </a:ln>
              </c:spPr>
            </c:marker>
          </c:dPt>
          <c:dPt>
            <c:idx val="30"/>
            <c:spPr>
              <a:ln w="3175">
                <a:noFill/>
              </a:ln>
            </c:spPr>
            <c:marker>
              <c:size val="36"/>
              <c:spPr>
                <a:solidFill>
                  <a:srgbClr val="FFFF00"/>
                </a:solidFill>
                <a:ln>
                  <a:solidFill>
                    <a:srgbClr val="000000"/>
                  </a:solidFill>
                </a:ln>
              </c:spPr>
            </c:marker>
          </c:dPt>
          <c:dPt>
            <c:idx val="31"/>
            <c:spPr>
              <a:ln w="3175">
                <a:noFill/>
              </a:ln>
            </c:spPr>
            <c:marker>
              <c:size val="36"/>
              <c:spPr>
                <a:solidFill>
                  <a:srgbClr val="FFFF00"/>
                </a:solidFill>
                <a:ln>
                  <a:solidFill>
                    <a:srgbClr val="000000"/>
                  </a:solidFill>
                </a:ln>
              </c:spPr>
            </c:marker>
          </c:dPt>
          <c:dPt>
            <c:idx val="32"/>
            <c:spPr>
              <a:ln w="3175">
                <a:noFill/>
              </a:ln>
            </c:spPr>
            <c:marker>
              <c:size val="36"/>
              <c:spPr>
                <a:solidFill>
                  <a:srgbClr val="FFFF00"/>
                </a:solidFill>
                <a:ln>
                  <a:solidFill>
                    <a:srgbClr val="000000"/>
                  </a:solidFill>
                </a:ln>
              </c:spPr>
            </c:marker>
          </c:dPt>
          <c:dPt>
            <c:idx val="33"/>
            <c:spPr>
              <a:ln w="3175">
                <a:noFill/>
              </a:ln>
            </c:spPr>
            <c:marker>
              <c:size val="36"/>
              <c:spPr>
                <a:solidFill>
                  <a:srgbClr val="FFFF00"/>
                </a:solidFill>
                <a:ln>
                  <a:solidFill>
                    <a:srgbClr val="000000"/>
                  </a:solidFill>
                </a:ln>
              </c:spPr>
            </c:marker>
          </c:dPt>
          <c:dPt>
            <c:idx val="34"/>
            <c:spPr>
              <a:ln w="3175">
                <a:noFill/>
              </a:ln>
            </c:spPr>
            <c:marker>
              <c:size val="36"/>
              <c:spPr>
                <a:solidFill>
                  <a:srgbClr val="FFFF00"/>
                </a:solidFill>
                <a:ln>
                  <a:solidFill>
                    <a:srgbClr val="000000"/>
                  </a:solidFill>
                </a:ln>
              </c:spPr>
            </c:marker>
          </c:dPt>
          <c:dPt>
            <c:idx val="35"/>
            <c:spPr>
              <a:ln w="3175">
                <a:noFill/>
              </a:ln>
            </c:spPr>
            <c:marker>
              <c:size val="36"/>
              <c:spPr>
                <a:solidFill>
                  <a:srgbClr val="FFFF00"/>
                </a:solidFill>
                <a:ln>
                  <a:solidFill>
                    <a:srgbClr val="000000"/>
                  </a:solidFill>
                </a:ln>
              </c:spPr>
            </c:marker>
          </c:dPt>
          <c:dPt>
            <c:idx val="38"/>
            <c:spPr>
              <a:ln w="3175">
                <a:noFill/>
              </a:ln>
            </c:spPr>
            <c:marker>
              <c:size val="36"/>
              <c:spPr>
                <a:solidFill>
                  <a:srgbClr val="CCFFCC"/>
                </a:solidFill>
                <a:ln>
                  <a:solidFill>
                    <a:srgbClr val="000000"/>
                  </a:solidFill>
                </a:ln>
              </c:spPr>
            </c:marker>
          </c:dPt>
          <c:dPt>
            <c:idx val="39"/>
            <c:spPr>
              <a:ln w="3175">
                <a:noFill/>
              </a:ln>
            </c:spPr>
            <c:marker>
              <c:size val="36"/>
              <c:spPr>
                <a:solidFill>
                  <a:srgbClr val="CCFFCC"/>
                </a:solidFill>
                <a:ln>
                  <a:solidFill>
                    <a:srgbClr val="000000"/>
                  </a:solidFill>
                </a:ln>
              </c:spPr>
            </c:marker>
          </c:dPt>
          <c:dPt>
            <c:idx val="40"/>
            <c:spPr>
              <a:ln w="3175">
                <a:noFill/>
              </a:ln>
            </c:spPr>
            <c:marker>
              <c:size val="36"/>
              <c:spPr>
                <a:solidFill>
                  <a:srgbClr val="CCFFCC"/>
                </a:solidFill>
                <a:ln>
                  <a:solidFill>
                    <a:srgbClr val="000000"/>
                  </a:solidFill>
                </a:ln>
              </c:spPr>
            </c:marker>
          </c:dPt>
          <c:dPt>
            <c:idx val="41"/>
            <c:spPr>
              <a:ln w="3175">
                <a:noFill/>
              </a:ln>
            </c:spPr>
            <c:marker>
              <c:size val="36"/>
              <c:spPr>
                <a:solidFill>
                  <a:srgbClr val="CCFFCC"/>
                </a:solidFill>
                <a:ln>
                  <a:solidFill>
                    <a:srgbClr val="000000"/>
                  </a:solidFill>
                </a:ln>
              </c:spPr>
            </c:marker>
          </c:dPt>
          <c:dPt>
            <c:idx val="42"/>
            <c:spPr>
              <a:ln w="3175">
                <a:noFill/>
              </a:ln>
            </c:spPr>
            <c:marker>
              <c:size val="36"/>
              <c:spPr>
                <a:solidFill>
                  <a:srgbClr val="CCFFCC"/>
                </a:solidFill>
                <a:ln>
                  <a:solidFill>
                    <a:srgbClr val="000000"/>
                  </a:solidFill>
                </a:ln>
              </c:spPr>
            </c:marker>
          </c:dPt>
          <c:dPt>
            <c:idx val="43"/>
            <c:spPr>
              <a:ln w="3175">
                <a:noFill/>
              </a:ln>
            </c:spPr>
            <c:marker>
              <c:size val="36"/>
              <c:spPr>
                <a:solidFill>
                  <a:srgbClr val="CCFFCC"/>
                </a:solidFill>
                <a:ln>
                  <a:solidFill>
                    <a:srgbClr val="000000"/>
                  </a:solidFill>
                </a:ln>
              </c:spPr>
            </c:marker>
          </c:dPt>
          <c:dPt>
            <c:idx val="44"/>
            <c:spPr>
              <a:ln w="3175">
                <a:noFill/>
              </a:ln>
            </c:spPr>
            <c:marker>
              <c:size val="36"/>
              <c:spPr>
                <a:solidFill>
                  <a:srgbClr val="CCFFCC"/>
                </a:solidFill>
                <a:ln>
                  <a:solidFill>
                    <a:srgbClr val="000000"/>
                  </a:solidFill>
                </a:ln>
              </c:spPr>
            </c:marker>
          </c:dPt>
          <c:dPt>
            <c:idx val="45"/>
            <c:spPr>
              <a:ln w="3175">
                <a:noFill/>
              </a:ln>
            </c:spPr>
            <c:marker>
              <c:size val="36"/>
              <c:spPr>
                <a:solidFill>
                  <a:srgbClr val="CCFFCC"/>
                </a:solidFill>
                <a:ln>
                  <a:solidFill>
                    <a:srgbClr val="000000"/>
                  </a:solidFill>
                </a:ln>
              </c:spPr>
            </c:marker>
          </c:dPt>
          <c:dPt>
            <c:idx val="46"/>
            <c:spPr>
              <a:ln w="3175">
                <a:noFill/>
              </a:ln>
            </c:spPr>
            <c:marker>
              <c:size val="36"/>
              <c:spPr>
                <a:solidFill>
                  <a:srgbClr val="CCFFCC"/>
                </a:solidFill>
                <a:ln>
                  <a:solidFill>
                    <a:srgbClr val="000000"/>
                  </a:solidFill>
                </a:ln>
              </c:spPr>
            </c:marker>
          </c:dPt>
          <c:dPt>
            <c:idx val="47"/>
            <c:spPr>
              <a:ln w="3175">
                <a:noFill/>
              </a:ln>
            </c:spPr>
            <c:marker>
              <c:size val="36"/>
              <c:spPr>
                <a:solidFill>
                  <a:srgbClr val="CCFFCC"/>
                </a:solidFill>
                <a:ln>
                  <a:solidFill>
                    <a:srgbClr val="000000"/>
                  </a:solidFill>
                </a:ln>
              </c:spPr>
            </c:marker>
          </c:dPt>
          <c:dPt>
            <c:idx val="56"/>
            <c:spPr>
              <a:ln w="3175">
                <a:noFill/>
              </a:ln>
            </c:spPr>
            <c:marker>
              <c:size val="36"/>
              <c:spPr>
                <a:solidFill>
                  <a:srgbClr val="00FFFF"/>
                </a:solidFill>
                <a:ln>
                  <a:solidFill>
                    <a:srgbClr val="000000"/>
                  </a:solidFill>
                </a:ln>
              </c:spPr>
            </c:marker>
          </c:dPt>
          <c:dPt>
            <c:idx val="57"/>
            <c:spPr>
              <a:ln w="3175">
                <a:noFill/>
              </a:ln>
            </c:spPr>
            <c:marker>
              <c:size val="36"/>
              <c:spPr>
                <a:solidFill>
                  <a:srgbClr val="00FFFF"/>
                </a:solidFill>
                <a:ln>
                  <a:solidFill>
                    <a:srgbClr val="000000"/>
                  </a:solidFill>
                </a:ln>
              </c:spPr>
            </c:marker>
          </c:dPt>
          <c:dPt>
            <c:idx val="58"/>
            <c:spPr>
              <a:ln w="3175">
                <a:noFill/>
              </a:ln>
            </c:spPr>
            <c:marker>
              <c:size val="36"/>
              <c:spPr>
                <a:solidFill>
                  <a:srgbClr val="00FFFF"/>
                </a:solidFill>
                <a:ln>
                  <a:solidFill>
                    <a:srgbClr val="000000"/>
                  </a:solidFill>
                </a:ln>
              </c:spPr>
            </c:marker>
          </c:dPt>
          <c:dPt>
            <c:idx val="59"/>
            <c:spPr>
              <a:ln w="3175">
                <a:noFill/>
              </a:ln>
            </c:spPr>
            <c:marker>
              <c:size val="36"/>
              <c:spPr>
                <a:solidFill>
                  <a:srgbClr val="00FFFF"/>
                </a:solidFill>
                <a:ln>
                  <a:solidFill>
                    <a:srgbClr val="000000"/>
                  </a:solidFill>
                </a:ln>
              </c:spPr>
            </c:marker>
          </c:dPt>
          <c:dPt>
            <c:idx val="60"/>
            <c:spPr>
              <a:ln w="3175">
                <a:noFill/>
              </a:ln>
            </c:spPr>
            <c:marker>
              <c:size val="36"/>
              <c:spPr>
                <a:solidFill>
                  <a:srgbClr val="00FFFF"/>
                </a:solidFill>
                <a:ln>
                  <a:solidFill>
                    <a:srgbClr val="000000"/>
                  </a:solidFill>
                </a:ln>
              </c:spPr>
            </c:marker>
          </c:dPt>
          <c:dPt>
            <c:idx val="61"/>
            <c:spPr>
              <a:ln w="3175">
                <a:noFill/>
              </a:ln>
            </c:spPr>
            <c:marker>
              <c:size val="36"/>
              <c:spPr>
                <a:solidFill>
                  <a:srgbClr val="00FFFF"/>
                </a:solidFill>
                <a:ln>
                  <a:solidFill>
                    <a:srgbClr val="000000"/>
                  </a:solidFill>
                </a:ln>
              </c:spPr>
            </c:marker>
          </c:dPt>
          <c:dPt>
            <c:idx val="62"/>
            <c:spPr>
              <a:ln w="3175">
                <a:noFill/>
              </a:ln>
            </c:spPr>
            <c:marker>
              <c:size val="36"/>
              <c:spPr>
                <a:solidFill>
                  <a:srgbClr val="00FFFF"/>
                </a:solidFill>
                <a:ln>
                  <a:solidFill>
                    <a:srgbClr val="000000"/>
                  </a:solidFill>
                </a:ln>
              </c:spPr>
            </c:marker>
          </c:dPt>
          <c:dPt>
            <c:idx val="63"/>
            <c:spPr>
              <a:ln w="3175">
                <a:noFill/>
              </a:ln>
            </c:spPr>
            <c:marker>
              <c:size val="36"/>
              <c:spPr>
                <a:solidFill>
                  <a:srgbClr val="00FFFF"/>
                </a:solidFill>
                <a:ln>
                  <a:solidFill>
                    <a:srgbClr val="000000"/>
                  </a:solidFill>
                </a:ln>
              </c:spPr>
            </c:marker>
          </c:dPt>
          <c:dPt>
            <c:idx val="64"/>
            <c:spPr>
              <a:ln w="3175">
                <a:noFill/>
              </a:ln>
            </c:spPr>
            <c:marker>
              <c:size val="36"/>
              <c:spPr>
                <a:solidFill>
                  <a:srgbClr val="00FFFF"/>
                </a:solidFill>
                <a:ln>
                  <a:solidFill>
                    <a:srgbClr val="000000"/>
                  </a:solidFill>
                </a:ln>
              </c:spPr>
            </c:marker>
          </c:dPt>
          <c:dPt>
            <c:idx val="65"/>
            <c:spPr>
              <a:ln w="3175">
                <a:noFill/>
              </a:ln>
            </c:spPr>
            <c:marker>
              <c:size val="36"/>
              <c:spPr>
                <a:solidFill>
                  <a:srgbClr val="00FFFF"/>
                </a:solidFill>
                <a:ln>
                  <a:solidFill>
                    <a:srgbClr val="000000"/>
                  </a:solidFill>
                </a:ln>
              </c:spPr>
            </c:marker>
          </c:dPt>
          <c:dPt>
            <c:idx val="66"/>
            <c:spPr>
              <a:ln w="3175">
                <a:noFill/>
              </a:ln>
            </c:spPr>
            <c:marker>
              <c:size val="36"/>
              <c:spPr>
                <a:solidFill>
                  <a:srgbClr val="00FFFF"/>
                </a:solidFill>
                <a:ln>
                  <a:solidFill>
                    <a:srgbClr val="000000"/>
                  </a:solidFill>
                </a:ln>
              </c:spPr>
            </c:marker>
          </c:dPt>
          <c:dPt>
            <c:idx val="67"/>
            <c:spPr>
              <a:ln w="3175">
                <a:noFill/>
              </a:ln>
            </c:spPr>
            <c:marker>
              <c:size val="36"/>
              <c:spPr>
                <a:solidFill>
                  <a:srgbClr val="00FFFF"/>
                </a:solidFill>
                <a:ln>
                  <a:solidFill>
                    <a:srgbClr val="000000"/>
                  </a:solidFill>
                </a:ln>
              </c:spPr>
            </c:marker>
          </c:dPt>
          <c:dPt>
            <c:idx val="68"/>
            <c:spPr>
              <a:ln w="3175">
                <a:noFill/>
              </a:ln>
            </c:spPr>
            <c:marker>
              <c:size val="36"/>
              <c:spPr>
                <a:solidFill>
                  <a:srgbClr val="00FFFF"/>
                </a:solidFill>
                <a:ln>
                  <a:solidFill>
                    <a:srgbClr val="000000"/>
                  </a:solidFill>
                </a:ln>
              </c:spPr>
            </c:marker>
          </c:dPt>
          <c:dPt>
            <c:idx val="69"/>
            <c:spPr>
              <a:ln w="3175">
                <a:noFill/>
              </a:ln>
            </c:spPr>
            <c:marker>
              <c:size val="36"/>
              <c:spPr>
                <a:solidFill>
                  <a:srgbClr val="00FFFF"/>
                </a:solidFill>
                <a:ln>
                  <a:solidFill>
                    <a:srgbClr val="000000"/>
                  </a:solidFill>
                </a:ln>
              </c:spPr>
            </c:marker>
          </c:dPt>
          <c:xVal>
            <c:numRef>
              <c:f>Cylinder!$P$4:$P$39</c:f>
              <c:numCache>
                <c:ptCount val="36"/>
                <c:pt idx="0">
                  <c:v>2</c:v>
                </c:pt>
                <c:pt idx="1">
                  <c:v>2</c:v>
                </c:pt>
                <c:pt idx="2">
                  <c:v>2</c:v>
                </c:pt>
                <c:pt idx="3">
                  <c:v>2</c:v>
                </c:pt>
                <c:pt idx="4">
                  <c:v>3</c:v>
                </c:pt>
                <c:pt idx="5">
                  <c:v>3</c:v>
                </c:pt>
                <c:pt idx="6">
                  <c:v>3</c:v>
                </c:pt>
                <c:pt idx="7">
                  <c:v>3</c:v>
                </c:pt>
                <c:pt idx="8">
                  <c:v>3</c:v>
                </c:pt>
                <c:pt idx="9">
                  <c:v>3</c:v>
                </c:pt>
                <c:pt idx="10">
                  <c:v>2</c:v>
                </c:pt>
                <c:pt idx="11">
                  <c:v>2</c:v>
                </c:pt>
                <c:pt idx="12">
                  <c:v>3</c:v>
                </c:pt>
                <c:pt idx="13">
                  <c:v>3</c:v>
                </c:pt>
                <c:pt idx="14">
                  <c:v>3</c:v>
                </c:pt>
                <c:pt idx="15">
                  <c:v>3</c:v>
                </c:pt>
                <c:pt idx="16">
                  <c:v>3</c:v>
                </c:pt>
                <c:pt idx="17">
                  <c:v>3</c:v>
                </c:pt>
                <c:pt idx="18">
                  <c:v>1</c:v>
                </c:pt>
                <c:pt idx="19">
                  <c:v>-1</c:v>
                </c:pt>
                <c:pt idx="20">
                  <c:v>4</c:v>
                </c:pt>
                <c:pt idx="21">
                  <c:v>4</c:v>
                </c:pt>
                <c:pt idx="22">
                  <c:v>4</c:v>
                </c:pt>
                <c:pt idx="23">
                  <c:v>4</c:v>
                </c:pt>
                <c:pt idx="24">
                  <c:v>4</c:v>
                </c:pt>
                <c:pt idx="25">
                  <c:v>4</c:v>
                </c:pt>
                <c:pt idx="26">
                  <c:v>4</c:v>
                </c:pt>
                <c:pt idx="27">
                  <c:v>4</c:v>
                </c:pt>
                <c:pt idx="28">
                  <c:v>4</c:v>
                </c:pt>
                <c:pt idx="29">
                  <c:v>4</c:v>
                </c:pt>
                <c:pt idx="30">
                  <c:v>2</c:v>
                </c:pt>
                <c:pt idx="31">
                  <c:v>1.0000000000000002</c:v>
                </c:pt>
                <c:pt idx="32">
                  <c:v>-0.9999999999999996</c:v>
                </c:pt>
                <c:pt idx="33">
                  <c:v>-2</c:v>
                </c:pt>
                <c:pt idx="34">
                  <c:v>-1.0000000000000009</c:v>
                </c:pt>
                <c:pt idx="35">
                  <c:v>1.0000000000000002</c:v>
                </c:pt>
              </c:numCache>
            </c:numRef>
          </c:xVal>
          <c:yVal>
            <c:numRef>
              <c:f>Cylinder!$Q$4:$Q$39</c:f>
              <c:numCache>
                <c:ptCount val="3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0</c:v>
                </c:pt>
                <c:pt idx="19">
                  <c:v>1.22514845490862E-16</c:v>
                </c:pt>
                <c:pt idx="20">
                  <c:v>#N/A</c:v>
                </c:pt>
                <c:pt idx="21">
                  <c:v>#N/A</c:v>
                </c:pt>
                <c:pt idx="22">
                  <c:v>#N/A</c:v>
                </c:pt>
                <c:pt idx="23">
                  <c:v>#N/A</c:v>
                </c:pt>
                <c:pt idx="24">
                  <c:v>#N/A</c:v>
                </c:pt>
                <c:pt idx="25">
                  <c:v>#N/A</c:v>
                </c:pt>
                <c:pt idx="26">
                  <c:v>#N/A</c:v>
                </c:pt>
                <c:pt idx="27">
                  <c:v>#N/A</c:v>
                </c:pt>
                <c:pt idx="28">
                  <c:v>#N/A</c:v>
                </c:pt>
                <c:pt idx="29">
                  <c:v>#N/A</c:v>
                </c:pt>
                <c:pt idx="30">
                  <c:v>0</c:v>
                </c:pt>
                <c:pt idx="31">
                  <c:v>1.7320508075688772</c:v>
                </c:pt>
                <c:pt idx="32">
                  <c:v>1.7320508075688774</c:v>
                </c:pt>
                <c:pt idx="33">
                  <c:v>2.45029690981724E-16</c:v>
                </c:pt>
                <c:pt idx="34">
                  <c:v>-1.7320508075688767</c:v>
                </c:pt>
                <c:pt idx="35">
                  <c:v>-1.7320508075688772</c:v>
                </c:pt>
              </c:numCache>
            </c:numRef>
          </c:yVal>
          <c:smooth val="0"/>
        </c:ser>
        <c:ser>
          <c:idx val="1"/>
          <c:order val="1"/>
          <c:spPr>
            <a:ln w="381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Sphere4!#REF!</c:f>
              <c:strCache>
                <c:ptCount val="52"/>
                <c:pt idx="0">
                  <c:v>1.5</c:v>
                </c:pt>
                <c:pt idx="1">
                  <c:v>1.4902226030228254</c:v>
                </c:pt>
                <c:pt idx="2">
                  <c:v>1.4610178754135001</c:v>
                </c:pt>
                <c:pt idx="3">
                  <c:v>1.412766545459287</c:v>
                </c:pt>
                <c:pt idx="4">
                  <c:v>1.3460976430370377</c:v>
                </c:pt>
                <c:pt idx="5">
                  <c:v>1.261880299246772</c:v>
                </c:pt>
                <c:pt idx="6">
                  <c:v>1.1612124159586237</c:v>
                </c:pt>
                <c:pt idx="7">
                  <c:v>1.0454063529829403</c:v>
                </c:pt>
                <c:pt idx="8">
                  <c:v>0.9159718194531573</c:v>
                </c:pt>
                <c:pt idx="9">
                  <c:v>0.7745961924584429</c:v>
                </c:pt>
                <c:pt idx="10">
                  <c:v>0.6231225195028296</c:v>
                </c:pt>
                <c:pt idx="11">
                  <c:v>0.4635254915624215</c:v>
                </c:pt>
                <c:pt idx="12">
                  <c:v>0.2978856999686183</c:v>
                </c:pt>
                <c:pt idx="13">
                  <c:v>0.12836251271825944</c:v>
                </c:pt>
                <c:pt idx="14">
                  <c:v>-0.0428340761905442</c:v>
                </c:pt>
                <c:pt idx="15">
                  <c:v>-0.2134722574099275</c:v>
                </c:pt>
                <c:pt idx="16">
                  <c:v>-0.3813275012902302</c:v>
                </c:pt>
                <c:pt idx="17">
                  <c:v>-0.5442115580259616</c:v>
                </c:pt>
                <c:pt idx="18">
                  <c:v>-0.7000009848385106</c:v>
                </c:pt>
                <c:pt idx="19">
                  <c:v>-0.8466648283001534</c:v>
                </c:pt>
                <c:pt idx="20">
                  <c:v>-0.9822911009179275</c:v>
                </c:pt>
                <c:pt idx="21">
                  <c:v>-1.1051117068146077</c:v>
                </c:pt>
                <c:pt idx="22">
                  <c:v>-1.2135254915624207</c:v>
                </c:pt>
                <c:pt idx="23">
                  <c:v>-1.3061191156796657</c:v>
                </c:pt>
                <c:pt idx="24">
                  <c:v>-1.381685479672275</c:v>
                </c:pt>
                <c:pt idx="25">
                  <c:v>-1.439239460421746</c:v>
                </c:pt>
                <c:pt idx="26">
                  <c:v>-1.4780307537715396</c:v>
                </c:pt>
                <c:pt idx="27">
                  <c:v>-1.4975536558892035</c:v>
                </c:pt>
                <c:pt idx="28">
                  <c:v>-1.4975536558892035</c:v>
                </c:pt>
                <c:pt idx="29">
                  <c:v>-1.4780307537715394</c:v>
                </c:pt>
                <c:pt idx="30">
                  <c:v>-1.4392394604217462</c:v>
                </c:pt>
                <c:pt idx="31">
                  <c:v>-1.3816854796722753</c:v>
                </c:pt>
                <c:pt idx="32">
                  <c:v>-1.306119115679666</c:v>
                </c:pt>
                <c:pt idx="33">
                  <c:v>-1.2135254915624214</c:v>
                </c:pt>
                <c:pt idx="34">
                  <c:v>-1.1051117068146072</c:v>
                </c:pt>
                <c:pt idx="35">
                  <c:v>-0.9822911009179278</c:v>
                </c:pt>
                <c:pt idx="36">
                  <c:v>-0.8466648283001538</c:v>
                </c:pt>
                <c:pt idx="37">
                  <c:v>-0.7000009848385108</c:v>
                </c:pt>
                <c:pt idx="38">
                  <c:v>-0.5442115580259621</c:v>
                </c:pt>
                <c:pt idx="39">
                  <c:v>-0.3813275012902315</c:v>
                </c:pt>
                <c:pt idx="40">
                  <c:v>-0.21347225740992784</c:v>
                </c:pt>
                <c:pt idx="41">
                  <c:v>-0.0428340761905449</c:v>
                </c:pt>
                <c:pt idx="42">
                  <c:v>0.12836251271826007</c:v>
                </c:pt>
                <c:pt idx="43">
                  <c:v>0.29788569996861824</c:v>
                </c:pt>
                <c:pt idx="44">
                  <c:v>0.4635254915624196</c:v>
                </c:pt>
                <c:pt idx="45">
                  <c:v>0.623122519502829</c:v>
                </c:pt>
                <c:pt idx="46">
                  <c:v>0.7745961924584421</c:v>
                </c:pt>
                <c:pt idx="47">
                  <c:v>0.9159718194531572</c:v>
                </c:pt>
                <c:pt idx="48">
                  <c:v>1.0454063529829398</c:v>
                </c:pt>
                <c:pt idx="49">
                  <c:v>1.1612124159586232</c:v>
                </c:pt>
                <c:pt idx="50">
                  <c:v>1.261880299246772</c:v>
                </c:pt>
                <c:pt idx="51">
                  <c:v>1.3460976430370375</c:v>
                </c:pt>
              </c:strCache>
            </c:strRef>
          </c:xVal>
          <c:yVal>
            <c:numRef>
              <c:f>Sphere4!#REF!</c:f>
              <c:numCache>
                <c:ptCount val="52"/>
                <c:pt idx="0">
                  <c:v>0</c:v>
                </c:pt>
                <c:pt idx="1">
                  <c:v>0.17098711483581092</c:v>
                </c:pt>
                <c:pt idx="2">
                  <c:v>0.33974515113864656</c:v>
                </c:pt>
                <c:pt idx="3">
                  <c:v>0.5040740898231452</c:v>
                </c:pt>
                <c:pt idx="4">
                  <c:v>0.661831651864832</c:v>
                </c:pt>
                <c:pt idx="5">
                  <c:v>0.8109612261833963</c:v>
                </c:pt>
                <c:pt idx="6">
                  <c:v>0.9495186807133056</c:v>
                </c:pt>
                <c:pt idx="7">
                  <c:v>1.075697707138445</c:v>
                </c:pt>
                <c:pt idx="8">
                  <c:v>1.1878533688834128</c:v>
                </c:pt>
                <c:pt idx="9">
                  <c:v>1.2845235453773833</c:v>
                </c:pt>
                <c:pt idx="10">
                  <c:v>1.3644479930317774</c:v>
                </c:pt>
                <c:pt idx="11">
                  <c:v>1.4265847744427302</c:v>
                </c:pt>
                <c:pt idx="12">
                  <c:v>1.4701238416385902</c:v>
                </c:pt>
                <c:pt idx="13">
                  <c:v>1.4944975962940372</c:v>
                </c:pt>
                <c:pt idx="14">
                  <c:v>1.4993882892422838</c:v>
                </c:pt>
                <c:pt idx="15">
                  <c:v>1.4847321628213992</c:v>
                </c:pt>
                <c:pt idx="16">
                  <c:v>1.4507202820529357</c:v>
                </c:pt>
                <c:pt idx="17">
                  <c:v>1.3977960438171784</c:v>
                </c:pt>
                <c:pt idx="18">
                  <c:v>1.3266493964967214</c:v>
                </c:pt>
                <c:pt idx="19">
                  <c:v>1.2382078454441612</c:v>
                </c:pt>
                <c:pt idx="20">
                  <c:v>1.1336243615313875</c:v>
                </c:pt>
                <c:pt idx="21">
                  <c:v>1.0142623504110289</c:v>
                </c:pt>
                <c:pt idx="22">
                  <c:v>0.8816778784387104</c:v>
                </c:pt>
                <c:pt idx="23">
                  <c:v>0.7375993869684061</c:v>
                </c:pt>
                <c:pt idx="24">
                  <c:v>0.5839051594760875</c:v>
                </c:pt>
                <c:pt idx="25">
                  <c:v>0.4225988352621445</c:v>
                </c:pt>
                <c:pt idx="26">
                  <c:v>0.2557832889489353</c:v>
                </c:pt>
                <c:pt idx="27">
                  <c:v>0.08563321629415263</c:v>
                </c:pt>
                <c:pt idx="28">
                  <c:v>-0.0856332162941516</c:v>
                </c:pt>
                <c:pt idx="29">
                  <c:v>-0.25578328894893565</c:v>
                </c:pt>
                <c:pt idx="30">
                  <c:v>-0.4225988352621441</c:v>
                </c:pt>
                <c:pt idx="31">
                  <c:v>-0.5839051594760871</c:v>
                </c:pt>
                <c:pt idx="32">
                  <c:v>-0.7375993869684052</c:v>
                </c:pt>
                <c:pt idx="33">
                  <c:v>-0.8816778784387096</c:v>
                </c:pt>
                <c:pt idx="34">
                  <c:v>-1.0142623504110293</c:v>
                </c:pt>
                <c:pt idx="35">
                  <c:v>-1.1336243615313872</c:v>
                </c:pt>
                <c:pt idx="36">
                  <c:v>-1.238207845444161</c:v>
                </c:pt>
                <c:pt idx="37">
                  <c:v>-1.3266493964967212</c:v>
                </c:pt>
                <c:pt idx="38">
                  <c:v>-1.3977960438171784</c:v>
                </c:pt>
                <c:pt idx="39">
                  <c:v>-1.4507202820529355</c:v>
                </c:pt>
                <c:pt idx="40">
                  <c:v>-1.484732162821399</c:v>
                </c:pt>
                <c:pt idx="41">
                  <c:v>-1.4993882892422838</c:v>
                </c:pt>
                <c:pt idx="42">
                  <c:v>-1.494497596294037</c:v>
                </c:pt>
                <c:pt idx="43">
                  <c:v>-1.4701238416385902</c:v>
                </c:pt>
                <c:pt idx="44">
                  <c:v>-1.426584774442731</c:v>
                </c:pt>
                <c:pt idx="45">
                  <c:v>-1.3644479930317779</c:v>
                </c:pt>
                <c:pt idx="46">
                  <c:v>-1.284523545377384</c:v>
                </c:pt>
                <c:pt idx="47">
                  <c:v>-1.1878533688834128</c:v>
                </c:pt>
                <c:pt idx="48">
                  <c:v>-1.0756977071384455</c:v>
                </c:pt>
                <c:pt idx="49">
                  <c:v>-0.9495186807133063</c:v>
                </c:pt>
                <c:pt idx="50">
                  <c:v>-0.8109612261833962</c:v>
                </c:pt>
                <c:pt idx="51">
                  <c:v>-0.6618316518648322</c:v>
                </c:pt>
              </c:numCache>
            </c:numRef>
          </c:yVal>
          <c:smooth val="0"/>
        </c:ser>
        <c:ser>
          <c:idx val="2"/>
          <c:order val="2"/>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Sphere4!#REF!</c:f>
              <c:strCache>
                <c:ptCount val="56"/>
                <c:pt idx="0">
                  <c:v>2.5</c:v>
                </c:pt>
                <c:pt idx="1">
                  <c:v>2.4837043383713757</c:v>
                </c:pt>
                <c:pt idx="2">
                  <c:v>2.4350297923558335</c:v>
                </c:pt>
                <c:pt idx="3">
                  <c:v>2.354610909098812</c:v>
                </c:pt>
                <c:pt idx="4">
                  <c:v>2.243496071728396</c:v>
                </c:pt>
                <c:pt idx="5">
                  <c:v>2.103133832077953</c:v>
                </c:pt>
                <c:pt idx="6">
                  <c:v>1.9353540265977063</c:v>
                </c:pt>
                <c:pt idx="7">
                  <c:v>1.742343921638234</c:v>
                </c:pt>
                <c:pt idx="8">
                  <c:v>1.5266196990885956</c:v>
                </c:pt>
                <c:pt idx="9">
                  <c:v>1.290993654097405</c:v>
                </c:pt>
                <c:pt idx="10">
                  <c:v>1.0385375325047161</c:v>
                </c:pt>
                <c:pt idx="11">
                  <c:v>0.7725424859373692</c:v>
                </c:pt>
                <c:pt idx="12">
                  <c:v>0.49647616661436383</c:v>
                </c:pt>
                <c:pt idx="13">
                  <c:v>0.21393752119709902</c:v>
                </c:pt>
                <c:pt idx="14">
                  <c:v>-0.07139012698424033</c:v>
                </c:pt>
                <c:pt idx="15">
                  <c:v>-0.35578709568321254</c:v>
                </c:pt>
                <c:pt idx="16">
                  <c:v>-0.6355458354837169</c:v>
                </c:pt>
                <c:pt idx="17">
                  <c:v>-0.9070192633766027</c:v>
                </c:pt>
                <c:pt idx="18">
                  <c:v>-1.1666683080641844</c:v>
                </c:pt>
                <c:pt idx="19">
                  <c:v>-1.4111080471669224</c:v>
                </c:pt>
                <c:pt idx="20">
                  <c:v>-1.6371518348632126</c:v>
                </c:pt>
                <c:pt idx="21">
                  <c:v>-1.8418528446910125</c:v>
                </c:pt>
                <c:pt idx="22">
                  <c:v>-2.0225424859373677</c:v>
                </c:pt>
                <c:pt idx="23">
                  <c:v>-2.1768651927994425</c:v>
                </c:pt>
                <c:pt idx="24">
                  <c:v>-2.302809132787125</c:v>
                </c:pt>
                <c:pt idx="25">
                  <c:v>-2.3987324340362433</c:v>
                </c:pt>
                <c:pt idx="26">
                  <c:v>-2.4633845896192326</c:v>
                </c:pt>
                <c:pt idx="27">
                  <c:v>-2.4959227598153393</c:v>
                </c:pt>
                <c:pt idx="28">
                  <c:v>-2.4959227598153393</c:v>
                </c:pt>
                <c:pt idx="29">
                  <c:v>-2.4633845896192326</c:v>
                </c:pt>
                <c:pt idx="30">
                  <c:v>-2.3987324340362437</c:v>
                </c:pt>
                <c:pt idx="31">
                  <c:v>-2.302809132787125</c:v>
                </c:pt>
                <c:pt idx="32">
                  <c:v>-2.1768651927994433</c:v>
                </c:pt>
                <c:pt idx="33">
                  <c:v>-2.022542485937369</c:v>
                </c:pt>
                <c:pt idx="34">
                  <c:v>-1.841852844691012</c:v>
                </c:pt>
                <c:pt idx="35">
                  <c:v>-1.637151834863213</c:v>
                </c:pt>
                <c:pt idx="36">
                  <c:v>-1.4111080471669228</c:v>
                </c:pt>
                <c:pt idx="37">
                  <c:v>-1.1666683080641846</c:v>
                </c:pt>
                <c:pt idx="38">
                  <c:v>-0.9070192633766037</c:v>
                </c:pt>
                <c:pt idx="39">
                  <c:v>-0.6355458354837191</c:v>
                </c:pt>
                <c:pt idx="40">
                  <c:v>-0.3557870956832131</c:v>
                </c:pt>
                <c:pt idx="41">
                  <c:v>-0.07139012698424149</c:v>
                </c:pt>
                <c:pt idx="42">
                  <c:v>0.2139375211971001</c:v>
                </c:pt>
                <c:pt idx="43">
                  <c:v>0.4964761666143638</c:v>
                </c:pt>
                <c:pt idx="44">
                  <c:v>0.772542485937366</c:v>
                </c:pt>
                <c:pt idx="45">
                  <c:v>1.038537532504715</c:v>
                </c:pt>
                <c:pt idx="46">
                  <c:v>1.2909936540974034</c:v>
                </c:pt>
                <c:pt idx="47">
                  <c:v>1.5266196990885952</c:v>
                </c:pt>
                <c:pt idx="48">
                  <c:v>1.742343921638233</c:v>
                </c:pt>
                <c:pt idx="49">
                  <c:v>1.9353540265977054</c:v>
                </c:pt>
                <c:pt idx="50">
                  <c:v>2.103133832077953</c:v>
                </c:pt>
                <c:pt idx="51">
                  <c:v>2.243496071728396</c:v>
                </c:pt>
                <c:pt idx="52">
                  <c:v>2.3546109090988123</c:v>
                </c:pt>
                <c:pt idx="53">
                  <c:v>2.435029792355834</c:v>
                </c:pt>
                <c:pt idx="54">
                  <c:v>2.4837043383713753</c:v>
                </c:pt>
                <c:pt idx="55">
                  <c:v>2.5</c:v>
                </c:pt>
              </c:strCache>
            </c:strRef>
          </c:xVal>
          <c:yVal>
            <c:numRef>
              <c:f>Sphere4!#REF!</c:f>
              <c:numCache>
                <c:ptCount val="56"/>
                <c:pt idx="0">
                  <c:v>0</c:v>
                </c:pt>
                <c:pt idx="1">
                  <c:v>0.28497852472635155</c:v>
                </c:pt>
                <c:pt idx="2">
                  <c:v>0.5662419185644109</c:v>
                </c:pt>
                <c:pt idx="3">
                  <c:v>0.8401234830385752</c:v>
                </c:pt>
                <c:pt idx="4">
                  <c:v>1.1030527531080532</c:v>
                </c:pt>
                <c:pt idx="5">
                  <c:v>1.351602043638994</c:v>
                </c:pt>
                <c:pt idx="6">
                  <c:v>1.582531134522176</c:v>
                </c:pt>
                <c:pt idx="7">
                  <c:v>1.7928295118974087</c:v>
                </c:pt>
                <c:pt idx="8">
                  <c:v>1.9797556148056876</c:v>
                </c:pt>
                <c:pt idx="9">
                  <c:v>2.1408725756289724</c:v>
                </c:pt>
                <c:pt idx="10">
                  <c:v>2.274079988386296</c:v>
                </c:pt>
                <c:pt idx="11">
                  <c:v>2.3776412907378837</c:v>
                </c:pt>
                <c:pt idx="12">
                  <c:v>2.450206402730984</c:v>
                </c:pt>
                <c:pt idx="13">
                  <c:v>2.4908293271567286</c:v>
                </c:pt>
                <c:pt idx="14">
                  <c:v>2.498980482070473</c:v>
                </c:pt>
                <c:pt idx="15">
                  <c:v>2.474553604702332</c:v>
                </c:pt>
                <c:pt idx="16">
                  <c:v>2.417867136754893</c:v>
                </c:pt>
                <c:pt idx="17">
                  <c:v>2.3296600730286308</c:v>
                </c:pt>
                <c:pt idx="18">
                  <c:v>2.2110823274945357</c:v>
                </c:pt>
                <c:pt idx="19">
                  <c:v>2.0636797424069355</c:v>
                </c:pt>
                <c:pt idx="20">
                  <c:v>1.8893739358856456</c:v>
                </c:pt>
                <c:pt idx="21">
                  <c:v>1.6904372506850482</c:v>
                </c:pt>
                <c:pt idx="22">
                  <c:v>1.4694631307311838</c:v>
                </c:pt>
                <c:pt idx="23">
                  <c:v>1.2293323116140102</c:v>
                </c:pt>
                <c:pt idx="24">
                  <c:v>0.973175265793479</c:v>
                </c:pt>
                <c:pt idx="25">
                  <c:v>0.7043313921035742</c:v>
                </c:pt>
                <c:pt idx="26">
                  <c:v>0.4263054815815589</c:v>
                </c:pt>
                <c:pt idx="27">
                  <c:v>0.14272202715692106</c:v>
                </c:pt>
                <c:pt idx="28">
                  <c:v>-0.14272202715691934</c:v>
                </c:pt>
                <c:pt idx="29">
                  <c:v>-0.42630548158155934</c:v>
                </c:pt>
                <c:pt idx="30">
                  <c:v>-0.7043313921035734</c:v>
                </c:pt>
                <c:pt idx="31">
                  <c:v>-0.9731752657934785</c:v>
                </c:pt>
                <c:pt idx="32">
                  <c:v>-1.2293323116140087</c:v>
                </c:pt>
                <c:pt idx="33">
                  <c:v>-1.4694631307311825</c:v>
                </c:pt>
                <c:pt idx="34">
                  <c:v>-1.6904372506850487</c:v>
                </c:pt>
                <c:pt idx="35">
                  <c:v>-1.8893739358856454</c:v>
                </c:pt>
                <c:pt idx="36">
                  <c:v>-2.063679742406935</c:v>
                </c:pt>
                <c:pt idx="37">
                  <c:v>-2.2110823274945353</c:v>
                </c:pt>
                <c:pt idx="38">
                  <c:v>-2.3296600730286303</c:v>
                </c:pt>
                <c:pt idx="39">
                  <c:v>-2.4178671367548925</c:v>
                </c:pt>
                <c:pt idx="40">
                  <c:v>-2.4745536047023315</c:v>
                </c:pt>
                <c:pt idx="41">
                  <c:v>-2.498980482070473</c:v>
                </c:pt>
                <c:pt idx="42">
                  <c:v>-2.490829327156728</c:v>
                </c:pt>
                <c:pt idx="43">
                  <c:v>-2.450206402730984</c:v>
                </c:pt>
                <c:pt idx="44">
                  <c:v>-2.3776412907378845</c:v>
                </c:pt>
                <c:pt idx="45">
                  <c:v>-2.2740799883862963</c:v>
                </c:pt>
                <c:pt idx="46">
                  <c:v>-2.1408725756289733</c:v>
                </c:pt>
                <c:pt idx="47">
                  <c:v>-1.9797556148056876</c:v>
                </c:pt>
                <c:pt idx="48">
                  <c:v>-1.7928295118974091</c:v>
                </c:pt>
                <c:pt idx="49">
                  <c:v>-1.582531134522177</c:v>
                </c:pt>
                <c:pt idx="50">
                  <c:v>-1.3516020436389935</c:v>
                </c:pt>
                <c:pt idx="51">
                  <c:v>-1.1030527531080536</c:v>
                </c:pt>
                <c:pt idx="52">
                  <c:v>-0.8401234830385741</c:v>
                </c:pt>
                <c:pt idx="53">
                  <c:v>-0.5662419185644103</c:v>
                </c:pt>
                <c:pt idx="54">
                  <c:v>-0.28497852472635377</c:v>
                </c:pt>
                <c:pt idx="55">
                  <c:v>-6.1257422745431E-16</c:v>
                </c:pt>
              </c:numCache>
            </c:numRef>
          </c:yVal>
          <c:smooth val="0"/>
        </c:ser>
        <c:axId val="46792882"/>
        <c:axId val="18482755"/>
      </c:scatterChart>
      <c:valAx>
        <c:axId val="46792882"/>
        <c:scaling>
          <c:orientation val="minMax"/>
          <c:max val="3"/>
          <c:min val="-3"/>
        </c:scaling>
        <c:axPos val="b"/>
        <c:majorGridlines/>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18482755"/>
        <c:crossesAt val="-99"/>
        <c:crossBetween val="midCat"/>
        <c:dispUnits/>
        <c:majorUnit val="1"/>
      </c:valAx>
      <c:valAx>
        <c:axId val="18482755"/>
        <c:scaling>
          <c:orientation val="minMax"/>
          <c:max val="3"/>
          <c:min val="-3"/>
        </c:scaling>
        <c:axPos val="l"/>
        <c:majorGridlines/>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46792882"/>
        <c:crossesAt val="-99"/>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5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latin typeface="Arial"/>
                <a:ea typeface="Arial"/>
                <a:cs typeface="Arial"/>
              </a:rPr>
              <a:t>n = 3 = z</a:t>
            </a:r>
          </a:p>
        </c:rich>
      </c:tx>
      <c:layout>
        <c:manualLayout>
          <c:xMode val="factor"/>
          <c:yMode val="factor"/>
          <c:x val="-0.438"/>
          <c:y val="0.415"/>
        </c:manualLayout>
      </c:layout>
    </c:title>
    <c:plotArea>
      <c:layout>
        <c:manualLayout>
          <c:xMode val="edge"/>
          <c:yMode val="edge"/>
          <c:x val="0.12"/>
          <c:y val="0"/>
          <c:w val="0.88"/>
          <c:h val="1"/>
        </c:manualLayout>
      </c:layout>
      <c:scatterChart>
        <c:scatterStyle val="lineMarker"/>
        <c:varyColors val="0"/>
        <c:ser>
          <c:idx val="0"/>
          <c:order val="0"/>
          <c:tx>
            <c:strRef>
              <c:f>Cylinder!$P$3:$Q$3</c:f>
              <c:strCache>
                <c:ptCount val="1"/>
                <c:pt idx="0">
                  <c:v>x 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36"/>
            <c:spPr>
              <a:solidFill>
                <a:srgbClr val="FF00FF"/>
              </a:solidFill>
              <a:ln>
                <a:solidFill>
                  <a:srgbClr val="000000"/>
                </a:solidFill>
              </a:ln>
            </c:spPr>
          </c:marker>
          <c:dPt>
            <c:idx val="18"/>
            <c:spPr>
              <a:ln w="3175">
                <a:noFill/>
              </a:ln>
            </c:spPr>
            <c:marker>
              <c:size val="36"/>
              <c:spPr>
                <a:solidFill>
                  <a:srgbClr val="FF99CC"/>
                </a:solidFill>
                <a:ln>
                  <a:solidFill>
                    <a:srgbClr val="000000"/>
                  </a:solidFill>
                </a:ln>
              </c:spPr>
            </c:marker>
          </c:dPt>
          <c:dPt>
            <c:idx val="19"/>
            <c:spPr>
              <a:ln w="3175">
                <a:noFill/>
              </a:ln>
            </c:spPr>
            <c:marker>
              <c:size val="36"/>
              <c:spPr>
                <a:solidFill>
                  <a:srgbClr val="FF99CC"/>
                </a:solidFill>
                <a:ln>
                  <a:solidFill>
                    <a:srgbClr val="000000"/>
                  </a:solidFill>
                </a:ln>
              </c:spPr>
            </c:marker>
          </c:dPt>
          <c:dPt>
            <c:idx val="30"/>
            <c:spPr>
              <a:ln w="3175">
                <a:noFill/>
              </a:ln>
            </c:spPr>
            <c:marker>
              <c:size val="36"/>
              <c:spPr>
                <a:solidFill>
                  <a:srgbClr val="FFFF00"/>
                </a:solidFill>
                <a:ln>
                  <a:solidFill>
                    <a:srgbClr val="000000"/>
                  </a:solidFill>
                </a:ln>
              </c:spPr>
            </c:marker>
          </c:dPt>
          <c:dPt>
            <c:idx val="31"/>
            <c:spPr>
              <a:ln w="3175">
                <a:noFill/>
              </a:ln>
            </c:spPr>
            <c:marker>
              <c:size val="36"/>
              <c:spPr>
                <a:solidFill>
                  <a:srgbClr val="FFFF00"/>
                </a:solidFill>
                <a:ln>
                  <a:solidFill>
                    <a:srgbClr val="000000"/>
                  </a:solidFill>
                </a:ln>
              </c:spPr>
            </c:marker>
          </c:dPt>
          <c:dPt>
            <c:idx val="32"/>
            <c:spPr>
              <a:ln w="3175">
                <a:noFill/>
              </a:ln>
            </c:spPr>
            <c:marker>
              <c:size val="36"/>
              <c:spPr>
                <a:solidFill>
                  <a:srgbClr val="FFFF00"/>
                </a:solidFill>
                <a:ln>
                  <a:solidFill>
                    <a:srgbClr val="000000"/>
                  </a:solidFill>
                </a:ln>
              </c:spPr>
            </c:marker>
          </c:dPt>
          <c:dPt>
            <c:idx val="33"/>
            <c:spPr>
              <a:ln w="3175">
                <a:noFill/>
              </a:ln>
            </c:spPr>
            <c:marker>
              <c:size val="36"/>
              <c:spPr>
                <a:solidFill>
                  <a:srgbClr val="FFFF00"/>
                </a:solidFill>
                <a:ln>
                  <a:solidFill>
                    <a:srgbClr val="000000"/>
                  </a:solidFill>
                </a:ln>
              </c:spPr>
            </c:marker>
          </c:dPt>
          <c:dPt>
            <c:idx val="34"/>
            <c:spPr>
              <a:ln w="3175">
                <a:noFill/>
              </a:ln>
            </c:spPr>
            <c:marker>
              <c:size val="36"/>
              <c:spPr>
                <a:solidFill>
                  <a:srgbClr val="FFFF00"/>
                </a:solidFill>
                <a:ln>
                  <a:solidFill>
                    <a:srgbClr val="000000"/>
                  </a:solidFill>
                </a:ln>
              </c:spPr>
            </c:marker>
          </c:dPt>
          <c:dPt>
            <c:idx val="35"/>
            <c:spPr>
              <a:ln w="3175">
                <a:noFill/>
              </a:ln>
            </c:spPr>
            <c:marker>
              <c:size val="36"/>
              <c:spPr>
                <a:solidFill>
                  <a:srgbClr val="FFFF00"/>
                </a:solidFill>
                <a:ln>
                  <a:solidFill>
                    <a:srgbClr val="000000"/>
                  </a:solidFill>
                </a:ln>
              </c:spPr>
            </c:marker>
          </c:dPt>
          <c:dPt>
            <c:idx val="38"/>
            <c:spPr>
              <a:ln w="3175">
                <a:noFill/>
              </a:ln>
            </c:spPr>
            <c:marker>
              <c:size val="36"/>
              <c:spPr>
                <a:solidFill>
                  <a:srgbClr val="CCFFCC"/>
                </a:solidFill>
                <a:ln>
                  <a:solidFill>
                    <a:srgbClr val="000000"/>
                  </a:solidFill>
                </a:ln>
              </c:spPr>
            </c:marker>
          </c:dPt>
          <c:dPt>
            <c:idx val="39"/>
            <c:spPr>
              <a:ln w="3175">
                <a:noFill/>
              </a:ln>
            </c:spPr>
            <c:marker>
              <c:size val="36"/>
              <c:spPr>
                <a:solidFill>
                  <a:srgbClr val="CCFFCC"/>
                </a:solidFill>
                <a:ln>
                  <a:solidFill>
                    <a:srgbClr val="000000"/>
                  </a:solidFill>
                </a:ln>
              </c:spPr>
            </c:marker>
          </c:dPt>
          <c:dPt>
            <c:idx val="40"/>
            <c:spPr>
              <a:ln w="3175">
                <a:noFill/>
              </a:ln>
            </c:spPr>
            <c:marker>
              <c:size val="36"/>
              <c:spPr>
                <a:solidFill>
                  <a:srgbClr val="CCFFCC"/>
                </a:solidFill>
                <a:ln>
                  <a:solidFill>
                    <a:srgbClr val="000000"/>
                  </a:solidFill>
                </a:ln>
              </c:spPr>
            </c:marker>
          </c:dPt>
          <c:dPt>
            <c:idx val="41"/>
            <c:spPr>
              <a:ln w="3175">
                <a:noFill/>
              </a:ln>
            </c:spPr>
            <c:marker>
              <c:size val="36"/>
              <c:spPr>
                <a:solidFill>
                  <a:srgbClr val="CCFFCC"/>
                </a:solidFill>
                <a:ln>
                  <a:solidFill>
                    <a:srgbClr val="000000"/>
                  </a:solidFill>
                </a:ln>
              </c:spPr>
            </c:marker>
          </c:dPt>
          <c:dPt>
            <c:idx val="42"/>
            <c:spPr>
              <a:ln w="3175">
                <a:noFill/>
              </a:ln>
            </c:spPr>
            <c:marker>
              <c:size val="36"/>
              <c:spPr>
                <a:solidFill>
                  <a:srgbClr val="CCFFCC"/>
                </a:solidFill>
                <a:ln>
                  <a:solidFill>
                    <a:srgbClr val="000000"/>
                  </a:solidFill>
                </a:ln>
              </c:spPr>
            </c:marker>
          </c:dPt>
          <c:dPt>
            <c:idx val="43"/>
            <c:spPr>
              <a:ln w="3175">
                <a:noFill/>
              </a:ln>
            </c:spPr>
            <c:marker>
              <c:size val="36"/>
              <c:spPr>
                <a:solidFill>
                  <a:srgbClr val="CCFFCC"/>
                </a:solidFill>
                <a:ln>
                  <a:solidFill>
                    <a:srgbClr val="000000"/>
                  </a:solidFill>
                </a:ln>
              </c:spPr>
            </c:marker>
          </c:dPt>
          <c:dPt>
            <c:idx val="44"/>
            <c:spPr>
              <a:ln w="3175">
                <a:noFill/>
              </a:ln>
            </c:spPr>
            <c:marker>
              <c:size val="36"/>
              <c:spPr>
                <a:solidFill>
                  <a:srgbClr val="CCFFCC"/>
                </a:solidFill>
                <a:ln>
                  <a:solidFill>
                    <a:srgbClr val="000000"/>
                  </a:solidFill>
                </a:ln>
              </c:spPr>
            </c:marker>
          </c:dPt>
          <c:dPt>
            <c:idx val="45"/>
            <c:spPr>
              <a:ln w="3175">
                <a:noFill/>
              </a:ln>
            </c:spPr>
            <c:marker>
              <c:size val="36"/>
              <c:spPr>
                <a:solidFill>
                  <a:srgbClr val="CCFFCC"/>
                </a:solidFill>
                <a:ln>
                  <a:solidFill>
                    <a:srgbClr val="000000"/>
                  </a:solidFill>
                </a:ln>
              </c:spPr>
            </c:marker>
          </c:dPt>
          <c:dPt>
            <c:idx val="46"/>
            <c:spPr>
              <a:ln w="3175">
                <a:noFill/>
              </a:ln>
            </c:spPr>
            <c:marker>
              <c:size val="36"/>
              <c:spPr>
                <a:solidFill>
                  <a:srgbClr val="CCFFCC"/>
                </a:solidFill>
                <a:ln>
                  <a:solidFill>
                    <a:srgbClr val="000000"/>
                  </a:solidFill>
                </a:ln>
              </c:spPr>
            </c:marker>
          </c:dPt>
          <c:dPt>
            <c:idx val="47"/>
            <c:spPr>
              <a:ln w="3175">
                <a:noFill/>
              </a:ln>
            </c:spPr>
            <c:marker>
              <c:size val="36"/>
              <c:spPr>
                <a:solidFill>
                  <a:srgbClr val="CCFFCC"/>
                </a:solidFill>
                <a:ln>
                  <a:solidFill>
                    <a:srgbClr val="000000"/>
                  </a:solidFill>
                </a:ln>
              </c:spPr>
            </c:marker>
          </c:dPt>
          <c:dPt>
            <c:idx val="56"/>
            <c:spPr>
              <a:ln w="3175">
                <a:noFill/>
              </a:ln>
            </c:spPr>
            <c:marker>
              <c:size val="36"/>
              <c:spPr>
                <a:solidFill>
                  <a:srgbClr val="00FFFF"/>
                </a:solidFill>
                <a:ln>
                  <a:solidFill>
                    <a:srgbClr val="000000"/>
                  </a:solidFill>
                </a:ln>
              </c:spPr>
            </c:marker>
          </c:dPt>
          <c:dPt>
            <c:idx val="57"/>
            <c:spPr>
              <a:ln w="3175">
                <a:noFill/>
              </a:ln>
            </c:spPr>
            <c:marker>
              <c:size val="36"/>
              <c:spPr>
                <a:solidFill>
                  <a:srgbClr val="00FFFF"/>
                </a:solidFill>
                <a:ln>
                  <a:solidFill>
                    <a:srgbClr val="000000"/>
                  </a:solidFill>
                </a:ln>
              </c:spPr>
            </c:marker>
          </c:dPt>
          <c:dPt>
            <c:idx val="58"/>
            <c:spPr>
              <a:ln w="3175">
                <a:noFill/>
              </a:ln>
            </c:spPr>
            <c:marker>
              <c:size val="36"/>
              <c:spPr>
                <a:solidFill>
                  <a:srgbClr val="00FFFF"/>
                </a:solidFill>
                <a:ln>
                  <a:solidFill>
                    <a:srgbClr val="000000"/>
                  </a:solidFill>
                </a:ln>
              </c:spPr>
            </c:marker>
          </c:dPt>
          <c:dPt>
            <c:idx val="59"/>
            <c:spPr>
              <a:ln w="3175">
                <a:noFill/>
              </a:ln>
            </c:spPr>
            <c:marker>
              <c:size val="36"/>
              <c:spPr>
                <a:solidFill>
                  <a:srgbClr val="00FFFF"/>
                </a:solidFill>
                <a:ln>
                  <a:solidFill>
                    <a:srgbClr val="000000"/>
                  </a:solidFill>
                </a:ln>
              </c:spPr>
            </c:marker>
          </c:dPt>
          <c:dPt>
            <c:idx val="60"/>
            <c:spPr>
              <a:ln w="3175">
                <a:noFill/>
              </a:ln>
            </c:spPr>
            <c:marker>
              <c:size val="36"/>
              <c:spPr>
                <a:solidFill>
                  <a:srgbClr val="00FFFF"/>
                </a:solidFill>
                <a:ln>
                  <a:solidFill>
                    <a:srgbClr val="000000"/>
                  </a:solidFill>
                </a:ln>
              </c:spPr>
            </c:marker>
          </c:dPt>
          <c:dPt>
            <c:idx val="61"/>
            <c:spPr>
              <a:ln w="3175">
                <a:noFill/>
              </a:ln>
            </c:spPr>
            <c:marker>
              <c:size val="36"/>
              <c:spPr>
                <a:solidFill>
                  <a:srgbClr val="00FFFF"/>
                </a:solidFill>
                <a:ln>
                  <a:solidFill>
                    <a:srgbClr val="000000"/>
                  </a:solidFill>
                </a:ln>
              </c:spPr>
            </c:marker>
          </c:dPt>
          <c:dPt>
            <c:idx val="62"/>
            <c:spPr>
              <a:ln w="3175">
                <a:noFill/>
              </a:ln>
            </c:spPr>
            <c:marker>
              <c:size val="36"/>
              <c:spPr>
                <a:solidFill>
                  <a:srgbClr val="00FFFF"/>
                </a:solidFill>
                <a:ln>
                  <a:solidFill>
                    <a:srgbClr val="000000"/>
                  </a:solidFill>
                </a:ln>
              </c:spPr>
            </c:marker>
          </c:dPt>
          <c:dPt>
            <c:idx val="63"/>
            <c:spPr>
              <a:ln w="3175">
                <a:noFill/>
              </a:ln>
            </c:spPr>
            <c:marker>
              <c:size val="36"/>
              <c:spPr>
                <a:solidFill>
                  <a:srgbClr val="00FFFF"/>
                </a:solidFill>
                <a:ln>
                  <a:solidFill>
                    <a:srgbClr val="000000"/>
                  </a:solidFill>
                </a:ln>
              </c:spPr>
            </c:marker>
          </c:dPt>
          <c:dPt>
            <c:idx val="64"/>
            <c:spPr>
              <a:ln w="3175">
                <a:noFill/>
              </a:ln>
            </c:spPr>
            <c:marker>
              <c:size val="36"/>
              <c:spPr>
                <a:solidFill>
                  <a:srgbClr val="00FFFF"/>
                </a:solidFill>
                <a:ln>
                  <a:solidFill>
                    <a:srgbClr val="000000"/>
                  </a:solidFill>
                </a:ln>
              </c:spPr>
            </c:marker>
          </c:dPt>
          <c:dPt>
            <c:idx val="65"/>
            <c:spPr>
              <a:ln w="3175">
                <a:noFill/>
              </a:ln>
            </c:spPr>
            <c:marker>
              <c:size val="36"/>
              <c:spPr>
                <a:solidFill>
                  <a:srgbClr val="00FFFF"/>
                </a:solidFill>
                <a:ln>
                  <a:solidFill>
                    <a:srgbClr val="000000"/>
                  </a:solidFill>
                </a:ln>
              </c:spPr>
            </c:marker>
          </c:dPt>
          <c:dPt>
            <c:idx val="66"/>
            <c:spPr>
              <a:ln w="3175">
                <a:noFill/>
              </a:ln>
            </c:spPr>
            <c:marker>
              <c:size val="36"/>
              <c:spPr>
                <a:solidFill>
                  <a:srgbClr val="00FFFF"/>
                </a:solidFill>
                <a:ln>
                  <a:solidFill>
                    <a:srgbClr val="000000"/>
                  </a:solidFill>
                </a:ln>
              </c:spPr>
            </c:marker>
          </c:dPt>
          <c:dPt>
            <c:idx val="67"/>
            <c:spPr>
              <a:ln w="3175">
                <a:noFill/>
              </a:ln>
            </c:spPr>
            <c:marker>
              <c:size val="36"/>
              <c:spPr>
                <a:solidFill>
                  <a:srgbClr val="00FFFF"/>
                </a:solidFill>
                <a:ln>
                  <a:solidFill>
                    <a:srgbClr val="000000"/>
                  </a:solidFill>
                </a:ln>
              </c:spPr>
            </c:marker>
          </c:dPt>
          <c:dPt>
            <c:idx val="68"/>
            <c:spPr>
              <a:ln w="3175">
                <a:noFill/>
              </a:ln>
            </c:spPr>
            <c:marker>
              <c:size val="36"/>
              <c:spPr>
                <a:solidFill>
                  <a:srgbClr val="00FFFF"/>
                </a:solidFill>
                <a:ln>
                  <a:solidFill>
                    <a:srgbClr val="000000"/>
                  </a:solidFill>
                </a:ln>
              </c:spPr>
            </c:marker>
          </c:dPt>
          <c:dPt>
            <c:idx val="69"/>
            <c:spPr>
              <a:ln w="3175">
                <a:noFill/>
              </a:ln>
            </c:spPr>
            <c:marker>
              <c:size val="36"/>
              <c:spPr>
                <a:solidFill>
                  <a:srgbClr val="00FFFF"/>
                </a:solidFill>
                <a:ln>
                  <a:solidFill>
                    <a:srgbClr val="000000"/>
                  </a:solidFill>
                </a:ln>
              </c:spPr>
            </c:marker>
          </c:dPt>
          <c:xVal>
            <c:numRef>
              <c:f>Cylinder!$P$4:$P$51</c:f>
              <c:numCache>
                <c:ptCount val="48"/>
                <c:pt idx="0">
                  <c:v>2</c:v>
                </c:pt>
                <c:pt idx="1">
                  <c:v>2</c:v>
                </c:pt>
                <c:pt idx="2">
                  <c:v>2</c:v>
                </c:pt>
                <c:pt idx="3">
                  <c:v>2</c:v>
                </c:pt>
                <c:pt idx="4">
                  <c:v>3</c:v>
                </c:pt>
                <c:pt idx="5">
                  <c:v>3</c:v>
                </c:pt>
                <c:pt idx="6">
                  <c:v>3</c:v>
                </c:pt>
                <c:pt idx="7">
                  <c:v>3</c:v>
                </c:pt>
                <c:pt idx="8">
                  <c:v>3</c:v>
                </c:pt>
                <c:pt idx="9">
                  <c:v>3</c:v>
                </c:pt>
                <c:pt idx="10">
                  <c:v>2</c:v>
                </c:pt>
                <c:pt idx="11">
                  <c:v>2</c:v>
                </c:pt>
                <c:pt idx="12">
                  <c:v>3</c:v>
                </c:pt>
                <c:pt idx="13">
                  <c:v>3</c:v>
                </c:pt>
                <c:pt idx="14">
                  <c:v>3</c:v>
                </c:pt>
                <c:pt idx="15">
                  <c:v>3</c:v>
                </c:pt>
                <c:pt idx="16">
                  <c:v>3</c:v>
                </c:pt>
                <c:pt idx="17">
                  <c:v>3</c:v>
                </c:pt>
                <c:pt idx="18">
                  <c:v>1</c:v>
                </c:pt>
                <c:pt idx="19">
                  <c:v>-1</c:v>
                </c:pt>
                <c:pt idx="20">
                  <c:v>4</c:v>
                </c:pt>
                <c:pt idx="21">
                  <c:v>4</c:v>
                </c:pt>
                <c:pt idx="22">
                  <c:v>4</c:v>
                </c:pt>
                <c:pt idx="23">
                  <c:v>4</c:v>
                </c:pt>
                <c:pt idx="24">
                  <c:v>4</c:v>
                </c:pt>
                <c:pt idx="25">
                  <c:v>4</c:v>
                </c:pt>
                <c:pt idx="26">
                  <c:v>4</c:v>
                </c:pt>
                <c:pt idx="27">
                  <c:v>4</c:v>
                </c:pt>
                <c:pt idx="28">
                  <c:v>4</c:v>
                </c:pt>
                <c:pt idx="29">
                  <c:v>4</c:v>
                </c:pt>
                <c:pt idx="30">
                  <c:v>2</c:v>
                </c:pt>
                <c:pt idx="31">
                  <c:v>1.0000000000000002</c:v>
                </c:pt>
                <c:pt idx="32">
                  <c:v>-0.9999999999999996</c:v>
                </c:pt>
                <c:pt idx="33">
                  <c:v>-2</c:v>
                </c:pt>
                <c:pt idx="34">
                  <c:v>-1.0000000000000009</c:v>
                </c:pt>
                <c:pt idx="35">
                  <c:v>1.0000000000000002</c:v>
                </c:pt>
                <c:pt idx="36">
                  <c:v>2</c:v>
                </c:pt>
                <c:pt idx="37">
                  <c:v>2</c:v>
                </c:pt>
                <c:pt idx="38">
                  <c:v>3</c:v>
                </c:pt>
                <c:pt idx="39">
                  <c:v>2.4270509831248424</c:v>
                </c:pt>
                <c:pt idx="40">
                  <c:v>0.9270509831248424</c:v>
                </c:pt>
                <c:pt idx="41">
                  <c:v>-0.927050983124842</c:v>
                </c:pt>
                <c:pt idx="42">
                  <c:v>-2.427050983124842</c:v>
                </c:pt>
                <c:pt idx="43">
                  <c:v>-3</c:v>
                </c:pt>
                <c:pt idx="44">
                  <c:v>-2.427050983124843</c:v>
                </c:pt>
                <c:pt idx="45">
                  <c:v>-0.9270509831248427</c:v>
                </c:pt>
                <c:pt idx="46">
                  <c:v>0.9270509831248417</c:v>
                </c:pt>
                <c:pt idx="47">
                  <c:v>2.427050983124842</c:v>
                </c:pt>
              </c:numCache>
            </c:numRef>
          </c:xVal>
          <c:yVal>
            <c:numRef>
              <c:f>Cylinder!$Q$4:$Q$51</c:f>
              <c:numCache>
                <c:ptCount val="4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0</c:v>
                </c:pt>
                <c:pt idx="19">
                  <c:v>1.22514845490862E-16</c:v>
                </c:pt>
                <c:pt idx="20">
                  <c:v>#N/A</c:v>
                </c:pt>
                <c:pt idx="21">
                  <c:v>#N/A</c:v>
                </c:pt>
                <c:pt idx="22">
                  <c:v>#N/A</c:v>
                </c:pt>
                <c:pt idx="23">
                  <c:v>#N/A</c:v>
                </c:pt>
                <c:pt idx="24">
                  <c:v>#N/A</c:v>
                </c:pt>
                <c:pt idx="25">
                  <c:v>#N/A</c:v>
                </c:pt>
                <c:pt idx="26">
                  <c:v>#N/A</c:v>
                </c:pt>
                <c:pt idx="27">
                  <c:v>#N/A</c:v>
                </c:pt>
                <c:pt idx="28">
                  <c:v>#N/A</c:v>
                </c:pt>
                <c:pt idx="29">
                  <c:v>#N/A</c:v>
                </c:pt>
                <c:pt idx="30">
                  <c:v>0</c:v>
                </c:pt>
                <c:pt idx="31">
                  <c:v>1.7320508075688772</c:v>
                </c:pt>
                <c:pt idx="32">
                  <c:v>1.7320508075688774</c:v>
                </c:pt>
                <c:pt idx="33">
                  <c:v>2.45029690981724E-16</c:v>
                </c:pt>
                <c:pt idx="34">
                  <c:v>-1.7320508075688767</c:v>
                </c:pt>
                <c:pt idx="35">
                  <c:v>-1.7320508075688772</c:v>
                </c:pt>
                <c:pt idx="36">
                  <c:v>#N/A</c:v>
                </c:pt>
                <c:pt idx="37">
                  <c:v>#N/A</c:v>
                </c:pt>
                <c:pt idx="38">
                  <c:v>0</c:v>
                </c:pt>
                <c:pt idx="39">
                  <c:v>1.7633557568774194</c:v>
                </c:pt>
                <c:pt idx="40">
                  <c:v>2.8531695488854605</c:v>
                </c:pt>
                <c:pt idx="41">
                  <c:v>2.853169548885461</c:v>
                </c:pt>
                <c:pt idx="42">
                  <c:v>1.7633557568774196</c:v>
                </c:pt>
                <c:pt idx="43">
                  <c:v>3.67544536472586E-16</c:v>
                </c:pt>
                <c:pt idx="44">
                  <c:v>-1.7633557568774192</c:v>
                </c:pt>
                <c:pt idx="45">
                  <c:v>-2.8531695488854605</c:v>
                </c:pt>
                <c:pt idx="46">
                  <c:v>-2.853169548885461</c:v>
                </c:pt>
                <c:pt idx="47">
                  <c:v>-1.76335575687742</c:v>
                </c:pt>
              </c:numCache>
            </c:numRef>
          </c:yVal>
          <c:smooth val="0"/>
        </c:ser>
        <c:ser>
          <c:idx val="1"/>
          <c:order val="1"/>
          <c:spPr>
            <a:ln w="381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Sphere4!#REF!</c:f>
              <c:strCache>
                <c:ptCount val="56"/>
                <c:pt idx="0">
                  <c:v>1.5</c:v>
                </c:pt>
                <c:pt idx="1">
                  <c:v>1.4902226030228254</c:v>
                </c:pt>
                <c:pt idx="2">
                  <c:v>1.4610178754135001</c:v>
                </c:pt>
                <c:pt idx="3">
                  <c:v>1.412766545459287</c:v>
                </c:pt>
                <c:pt idx="4">
                  <c:v>1.3460976430370377</c:v>
                </c:pt>
                <c:pt idx="5">
                  <c:v>1.261880299246772</c:v>
                </c:pt>
                <c:pt idx="6">
                  <c:v>1.1612124159586237</c:v>
                </c:pt>
                <c:pt idx="7">
                  <c:v>1.0454063529829403</c:v>
                </c:pt>
                <c:pt idx="8">
                  <c:v>0.9159718194531573</c:v>
                </c:pt>
                <c:pt idx="9">
                  <c:v>0.7745961924584429</c:v>
                </c:pt>
                <c:pt idx="10">
                  <c:v>0.6231225195028296</c:v>
                </c:pt>
                <c:pt idx="11">
                  <c:v>0.4635254915624215</c:v>
                </c:pt>
                <c:pt idx="12">
                  <c:v>0.2978856999686183</c:v>
                </c:pt>
                <c:pt idx="13">
                  <c:v>0.12836251271825944</c:v>
                </c:pt>
                <c:pt idx="14">
                  <c:v>-0.0428340761905442</c:v>
                </c:pt>
                <c:pt idx="15">
                  <c:v>-0.2134722574099275</c:v>
                </c:pt>
                <c:pt idx="16">
                  <c:v>-0.3813275012902302</c:v>
                </c:pt>
                <c:pt idx="17">
                  <c:v>-0.5442115580259616</c:v>
                </c:pt>
                <c:pt idx="18">
                  <c:v>-0.7000009848385106</c:v>
                </c:pt>
                <c:pt idx="19">
                  <c:v>-0.8466648283001534</c:v>
                </c:pt>
                <c:pt idx="20">
                  <c:v>-0.9822911009179275</c:v>
                </c:pt>
                <c:pt idx="21">
                  <c:v>-1.1051117068146077</c:v>
                </c:pt>
                <c:pt idx="22">
                  <c:v>-1.2135254915624207</c:v>
                </c:pt>
                <c:pt idx="23">
                  <c:v>-1.3061191156796657</c:v>
                </c:pt>
                <c:pt idx="24">
                  <c:v>-1.381685479672275</c:v>
                </c:pt>
                <c:pt idx="25">
                  <c:v>-1.439239460421746</c:v>
                </c:pt>
                <c:pt idx="26">
                  <c:v>-1.4780307537715396</c:v>
                </c:pt>
                <c:pt idx="27">
                  <c:v>-1.4975536558892035</c:v>
                </c:pt>
                <c:pt idx="28">
                  <c:v>-1.4975536558892035</c:v>
                </c:pt>
                <c:pt idx="29">
                  <c:v>-1.4780307537715394</c:v>
                </c:pt>
                <c:pt idx="30">
                  <c:v>-1.4392394604217462</c:v>
                </c:pt>
                <c:pt idx="31">
                  <c:v>-1.3816854796722753</c:v>
                </c:pt>
                <c:pt idx="32">
                  <c:v>-1.306119115679666</c:v>
                </c:pt>
                <c:pt idx="33">
                  <c:v>-1.2135254915624214</c:v>
                </c:pt>
                <c:pt idx="34">
                  <c:v>-1.1051117068146072</c:v>
                </c:pt>
                <c:pt idx="35">
                  <c:v>-0.9822911009179278</c:v>
                </c:pt>
                <c:pt idx="36">
                  <c:v>-0.8466648283001538</c:v>
                </c:pt>
                <c:pt idx="37">
                  <c:v>-0.7000009848385108</c:v>
                </c:pt>
                <c:pt idx="38">
                  <c:v>-0.5442115580259621</c:v>
                </c:pt>
                <c:pt idx="39">
                  <c:v>-0.3813275012902315</c:v>
                </c:pt>
                <c:pt idx="40">
                  <c:v>-0.21347225740992784</c:v>
                </c:pt>
                <c:pt idx="41">
                  <c:v>-0.0428340761905449</c:v>
                </c:pt>
                <c:pt idx="42">
                  <c:v>0.12836251271826007</c:v>
                </c:pt>
                <c:pt idx="43">
                  <c:v>0.29788569996861824</c:v>
                </c:pt>
                <c:pt idx="44">
                  <c:v>0.4635254915624196</c:v>
                </c:pt>
                <c:pt idx="45">
                  <c:v>0.623122519502829</c:v>
                </c:pt>
                <c:pt idx="46">
                  <c:v>0.7745961924584421</c:v>
                </c:pt>
                <c:pt idx="47">
                  <c:v>0.9159718194531572</c:v>
                </c:pt>
                <c:pt idx="48">
                  <c:v>1.0454063529829398</c:v>
                </c:pt>
                <c:pt idx="49">
                  <c:v>1.1612124159586232</c:v>
                </c:pt>
                <c:pt idx="50">
                  <c:v>1.261880299246772</c:v>
                </c:pt>
                <c:pt idx="51">
                  <c:v>1.3460976430370375</c:v>
                </c:pt>
                <c:pt idx="52">
                  <c:v>1.4127665454592873</c:v>
                </c:pt>
                <c:pt idx="53">
                  <c:v>1.4610178754135004</c:v>
                </c:pt>
                <c:pt idx="54">
                  <c:v>1.4902226030228252</c:v>
                </c:pt>
                <c:pt idx="55">
                  <c:v>1.5</c:v>
                </c:pt>
              </c:strCache>
            </c:strRef>
          </c:xVal>
          <c:yVal>
            <c:numRef>
              <c:f>Sphere4!#REF!</c:f>
              <c:numCache>
                <c:ptCount val="56"/>
                <c:pt idx="0">
                  <c:v>0</c:v>
                </c:pt>
                <c:pt idx="1">
                  <c:v>0.17098711483581092</c:v>
                </c:pt>
                <c:pt idx="2">
                  <c:v>0.33974515113864656</c:v>
                </c:pt>
                <c:pt idx="3">
                  <c:v>0.5040740898231452</c:v>
                </c:pt>
                <c:pt idx="4">
                  <c:v>0.661831651864832</c:v>
                </c:pt>
                <c:pt idx="5">
                  <c:v>0.8109612261833963</c:v>
                </c:pt>
                <c:pt idx="6">
                  <c:v>0.9495186807133056</c:v>
                </c:pt>
                <c:pt idx="7">
                  <c:v>1.075697707138445</c:v>
                </c:pt>
                <c:pt idx="8">
                  <c:v>1.1878533688834128</c:v>
                </c:pt>
                <c:pt idx="9">
                  <c:v>1.2845235453773833</c:v>
                </c:pt>
                <c:pt idx="10">
                  <c:v>1.3644479930317774</c:v>
                </c:pt>
                <c:pt idx="11">
                  <c:v>1.4265847744427302</c:v>
                </c:pt>
                <c:pt idx="12">
                  <c:v>1.4701238416385902</c:v>
                </c:pt>
                <c:pt idx="13">
                  <c:v>1.4944975962940372</c:v>
                </c:pt>
                <c:pt idx="14">
                  <c:v>1.4993882892422838</c:v>
                </c:pt>
                <c:pt idx="15">
                  <c:v>1.4847321628213992</c:v>
                </c:pt>
                <c:pt idx="16">
                  <c:v>1.4507202820529357</c:v>
                </c:pt>
                <c:pt idx="17">
                  <c:v>1.3977960438171784</c:v>
                </c:pt>
                <c:pt idx="18">
                  <c:v>1.3266493964967214</c:v>
                </c:pt>
                <c:pt idx="19">
                  <c:v>1.2382078454441612</c:v>
                </c:pt>
                <c:pt idx="20">
                  <c:v>1.1336243615313875</c:v>
                </c:pt>
                <c:pt idx="21">
                  <c:v>1.0142623504110289</c:v>
                </c:pt>
                <c:pt idx="22">
                  <c:v>0.8816778784387104</c:v>
                </c:pt>
                <c:pt idx="23">
                  <c:v>0.7375993869684061</c:v>
                </c:pt>
                <c:pt idx="24">
                  <c:v>0.5839051594760875</c:v>
                </c:pt>
                <c:pt idx="25">
                  <c:v>0.4225988352621445</c:v>
                </c:pt>
                <c:pt idx="26">
                  <c:v>0.2557832889489353</c:v>
                </c:pt>
                <c:pt idx="27">
                  <c:v>0.08563321629415263</c:v>
                </c:pt>
                <c:pt idx="28">
                  <c:v>-0.0856332162941516</c:v>
                </c:pt>
                <c:pt idx="29">
                  <c:v>-0.25578328894893565</c:v>
                </c:pt>
                <c:pt idx="30">
                  <c:v>-0.4225988352621441</c:v>
                </c:pt>
                <c:pt idx="31">
                  <c:v>-0.5839051594760871</c:v>
                </c:pt>
                <c:pt idx="32">
                  <c:v>-0.7375993869684052</c:v>
                </c:pt>
                <c:pt idx="33">
                  <c:v>-0.8816778784387096</c:v>
                </c:pt>
                <c:pt idx="34">
                  <c:v>-1.0142623504110293</c:v>
                </c:pt>
                <c:pt idx="35">
                  <c:v>-1.1336243615313872</c:v>
                </c:pt>
                <c:pt idx="36">
                  <c:v>-1.238207845444161</c:v>
                </c:pt>
                <c:pt idx="37">
                  <c:v>-1.3266493964967212</c:v>
                </c:pt>
                <c:pt idx="38">
                  <c:v>-1.3977960438171784</c:v>
                </c:pt>
                <c:pt idx="39">
                  <c:v>-1.4507202820529355</c:v>
                </c:pt>
                <c:pt idx="40">
                  <c:v>-1.484732162821399</c:v>
                </c:pt>
                <c:pt idx="41">
                  <c:v>-1.4993882892422838</c:v>
                </c:pt>
                <c:pt idx="42">
                  <c:v>-1.494497596294037</c:v>
                </c:pt>
                <c:pt idx="43">
                  <c:v>-1.4701238416385902</c:v>
                </c:pt>
                <c:pt idx="44">
                  <c:v>-1.426584774442731</c:v>
                </c:pt>
                <c:pt idx="45">
                  <c:v>-1.3644479930317779</c:v>
                </c:pt>
                <c:pt idx="46">
                  <c:v>-1.284523545377384</c:v>
                </c:pt>
                <c:pt idx="47">
                  <c:v>-1.1878533688834128</c:v>
                </c:pt>
                <c:pt idx="48">
                  <c:v>-1.0756977071384455</c:v>
                </c:pt>
                <c:pt idx="49">
                  <c:v>-0.9495186807133063</c:v>
                </c:pt>
                <c:pt idx="50">
                  <c:v>-0.8109612261833962</c:v>
                </c:pt>
                <c:pt idx="51">
                  <c:v>-0.6618316518648322</c:v>
                </c:pt>
                <c:pt idx="52">
                  <c:v>-0.5040740898231445</c:v>
                </c:pt>
                <c:pt idx="53">
                  <c:v>-0.33974515113864623</c:v>
                </c:pt>
                <c:pt idx="54">
                  <c:v>-0.17098711483581225</c:v>
                </c:pt>
                <c:pt idx="55">
                  <c:v>-3.67544536472586E-16</c:v>
                </c:pt>
              </c:numCache>
            </c:numRef>
          </c:yVal>
          <c:smooth val="0"/>
        </c:ser>
        <c:ser>
          <c:idx val="2"/>
          <c:order val="2"/>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Sphere4!#REF!</c:f>
              <c:strCache>
                <c:ptCount val="56"/>
                <c:pt idx="0">
                  <c:v>2.5</c:v>
                </c:pt>
                <c:pt idx="1">
                  <c:v>2.4837043383713757</c:v>
                </c:pt>
                <c:pt idx="2">
                  <c:v>2.4350297923558335</c:v>
                </c:pt>
                <c:pt idx="3">
                  <c:v>2.354610909098812</c:v>
                </c:pt>
                <c:pt idx="4">
                  <c:v>2.243496071728396</c:v>
                </c:pt>
                <c:pt idx="5">
                  <c:v>2.103133832077953</c:v>
                </c:pt>
                <c:pt idx="6">
                  <c:v>1.9353540265977063</c:v>
                </c:pt>
                <c:pt idx="7">
                  <c:v>1.742343921638234</c:v>
                </c:pt>
                <c:pt idx="8">
                  <c:v>1.5266196990885956</c:v>
                </c:pt>
                <c:pt idx="9">
                  <c:v>1.290993654097405</c:v>
                </c:pt>
                <c:pt idx="10">
                  <c:v>1.0385375325047161</c:v>
                </c:pt>
                <c:pt idx="11">
                  <c:v>0.7725424859373692</c:v>
                </c:pt>
                <c:pt idx="12">
                  <c:v>0.49647616661436383</c:v>
                </c:pt>
                <c:pt idx="13">
                  <c:v>0.21393752119709902</c:v>
                </c:pt>
                <c:pt idx="14">
                  <c:v>-0.07139012698424033</c:v>
                </c:pt>
                <c:pt idx="15">
                  <c:v>-0.35578709568321254</c:v>
                </c:pt>
                <c:pt idx="16">
                  <c:v>-0.6355458354837169</c:v>
                </c:pt>
                <c:pt idx="17">
                  <c:v>-0.9070192633766027</c:v>
                </c:pt>
                <c:pt idx="18">
                  <c:v>-1.1666683080641844</c:v>
                </c:pt>
                <c:pt idx="19">
                  <c:v>-1.4111080471669224</c:v>
                </c:pt>
                <c:pt idx="20">
                  <c:v>-1.6371518348632126</c:v>
                </c:pt>
                <c:pt idx="21">
                  <c:v>-1.8418528446910125</c:v>
                </c:pt>
                <c:pt idx="22">
                  <c:v>-2.0225424859373677</c:v>
                </c:pt>
                <c:pt idx="23">
                  <c:v>-2.1768651927994425</c:v>
                </c:pt>
                <c:pt idx="24">
                  <c:v>-2.302809132787125</c:v>
                </c:pt>
                <c:pt idx="25">
                  <c:v>-2.3987324340362433</c:v>
                </c:pt>
                <c:pt idx="26">
                  <c:v>-2.4633845896192326</c:v>
                </c:pt>
                <c:pt idx="27">
                  <c:v>-2.4959227598153393</c:v>
                </c:pt>
                <c:pt idx="28">
                  <c:v>-2.4959227598153393</c:v>
                </c:pt>
                <c:pt idx="29">
                  <c:v>-2.4633845896192326</c:v>
                </c:pt>
                <c:pt idx="30">
                  <c:v>-2.3987324340362437</c:v>
                </c:pt>
                <c:pt idx="31">
                  <c:v>-2.302809132787125</c:v>
                </c:pt>
                <c:pt idx="32">
                  <c:v>-2.1768651927994433</c:v>
                </c:pt>
                <c:pt idx="33">
                  <c:v>-2.022542485937369</c:v>
                </c:pt>
                <c:pt idx="34">
                  <c:v>-1.841852844691012</c:v>
                </c:pt>
                <c:pt idx="35">
                  <c:v>-1.637151834863213</c:v>
                </c:pt>
                <c:pt idx="36">
                  <c:v>-1.4111080471669228</c:v>
                </c:pt>
                <c:pt idx="37">
                  <c:v>-1.1666683080641846</c:v>
                </c:pt>
                <c:pt idx="38">
                  <c:v>-0.9070192633766037</c:v>
                </c:pt>
                <c:pt idx="39">
                  <c:v>-0.6355458354837191</c:v>
                </c:pt>
                <c:pt idx="40">
                  <c:v>-0.3557870956832131</c:v>
                </c:pt>
                <c:pt idx="41">
                  <c:v>-0.07139012698424149</c:v>
                </c:pt>
                <c:pt idx="42">
                  <c:v>0.2139375211971001</c:v>
                </c:pt>
                <c:pt idx="43">
                  <c:v>0.4964761666143638</c:v>
                </c:pt>
                <c:pt idx="44">
                  <c:v>0.772542485937366</c:v>
                </c:pt>
                <c:pt idx="45">
                  <c:v>1.038537532504715</c:v>
                </c:pt>
                <c:pt idx="46">
                  <c:v>1.2909936540974034</c:v>
                </c:pt>
                <c:pt idx="47">
                  <c:v>1.5266196990885952</c:v>
                </c:pt>
                <c:pt idx="48">
                  <c:v>1.742343921638233</c:v>
                </c:pt>
                <c:pt idx="49">
                  <c:v>1.9353540265977054</c:v>
                </c:pt>
                <c:pt idx="50">
                  <c:v>2.103133832077953</c:v>
                </c:pt>
                <c:pt idx="51">
                  <c:v>2.243496071728396</c:v>
                </c:pt>
                <c:pt idx="52">
                  <c:v>2.3546109090988123</c:v>
                </c:pt>
                <c:pt idx="53">
                  <c:v>2.435029792355834</c:v>
                </c:pt>
                <c:pt idx="54">
                  <c:v>2.4837043383713753</c:v>
                </c:pt>
                <c:pt idx="55">
                  <c:v>2.5</c:v>
                </c:pt>
              </c:strCache>
            </c:strRef>
          </c:xVal>
          <c:yVal>
            <c:numRef>
              <c:f>Sphere4!#REF!</c:f>
              <c:numCache>
                <c:ptCount val="56"/>
                <c:pt idx="0">
                  <c:v>0</c:v>
                </c:pt>
                <c:pt idx="1">
                  <c:v>0.28497852472635155</c:v>
                </c:pt>
                <c:pt idx="2">
                  <c:v>0.5662419185644109</c:v>
                </c:pt>
                <c:pt idx="3">
                  <c:v>0.8401234830385752</c:v>
                </c:pt>
                <c:pt idx="4">
                  <c:v>1.1030527531080532</c:v>
                </c:pt>
                <c:pt idx="5">
                  <c:v>1.351602043638994</c:v>
                </c:pt>
                <c:pt idx="6">
                  <c:v>1.582531134522176</c:v>
                </c:pt>
                <c:pt idx="7">
                  <c:v>1.7928295118974087</c:v>
                </c:pt>
                <c:pt idx="8">
                  <c:v>1.9797556148056876</c:v>
                </c:pt>
                <c:pt idx="9">
                  <c:v>2.1408725756289724</c:v>
                </c:pt>
                <c:pt idx="10">
                  <c:v>2.274079988386296</c:v>
                </c:pt>
                <c:pt idx="11">
                  <c:v>2.3776412907378837</c:v>
                </c:pt>
                <c:pt idx="12">
                  <c:v>2.450206402730984</c:v>
                </c:pt>
                <c:pt idx="13">
                  <c:v>2.4908293271567286</c:v>
                </c:pt>
                <c:pt idx="14">
                  <c:v>2.498980482070473</c:v>
                </c:pt>
                <c:pt idx="15">
                  <c:v>2.474553604702332</c:v>
                </c:pt>
                <c:pt idx="16">
                  <c:v>2.417867136754893</c:v>
                </c:pt>
                <c:pt idx="17">
                  <c:v>2.3296600730286308</c:v>
                </c:pt>
                <c:pt idx="18">
                  <c:v>2.2110823274945357</c:v>
                </c:pt>
                <c:pt idx="19">
                  <c:v>2.0636797424069355</c:v>
                </c:pt>
                <c:pt idx="20">
                  <c:v>1.8893739358856456</c:v>
                </c:pt>
                <c:pt idx="21">
                  <c:v>1.6904372506850482</c:v>
                </c:pt>
                <c:pt idx="22">
                  <c:v>1.4694631307311838</c:v>
                </c:pt>
                <c:pt idx="23">
                  <c:v>1.2293323116140102</c:v>
                </c:pt>
                <c:pt idx="24">
                  <c:v>0.973175265793479</c:v>
                </c:pt>
                <c:pt idx="25">
                  <c:v>0.7043313921035742</c:v>
                </c:pt>
                <c:pt idx="26">
                  <c:v>0.4263054815815589</c:v>
                </c:pt>
                <c:pt idx="27">
                  <c:v>0.14272202715692106</c:v>
                </c:pt>
                <c:pt idx="28">
                  <c:v>-0.14272202715691934</c:v>
                </c:pt>
                <c:pt idx="29">
                  <c:v>-0.42630548158155934</c:v>
                </c:pt>
                <c:pt idx="30">
                  <c:v>-0.7043313921035734</c:v>
                </c:pt>
                <c:pt idx="31">
                  <c:v>-0.9731752657934785</c:v>
                </c:pt>
                <c:pt idx="32">
                  <c:v>-1.2293323116140087</c:v>
                </c:pt>
                <c:pt idx="33">
                  <c:v>-1.4694631307311825</c:v>
                </c:pt>
                <c:pt idx="34">
                  <c:v>-1.6904372506850487</c:v>
                </c:pt>
                <c:pt idx="35">
                  <c:v>-1.8893739358856454</c:v>
                </c:pt>
                <c:pt idx="36">
                  <c:v>-2.063679742406935</c:v>
                </c:pt>
                <c:pt idx="37">
                  <c:v>-2.2110823274945353</c:v>
                </c:pt>
                <c:pt idx="38">
                  <c:v>-2.3296600730286303</c:v>
                </c:pt>
                <c:pt idx="39">
                  <c:v>-2.4178671367548925</c:v>
                </c:pt>
                <c:pt idx="40">
                  <c:v>-2.4745536047023315</c:v>
                </c:pt>
                <c:pt idx="41">
                  <c:v>-2.498980482070473</c:v>
                </c:pt>
                <c:pt idx="42">
                  <c:v>-2.490829327156728</c:v>
                </c:pt>
                <c:pt idx="43">
                  <c:v>-2.450206402730984</c:v>
                </c:pt>
                <c:pt idx="44">
                  <c:v>-2.3776412907378845</c:v>
                </c:pt>
                <c:pt idx="45">
                  <c:v>-2.2740799883862963</c:v>
                </c:pt>
                <c:pt idx="46">
                  <c:v>-2.1408725756289733</c:v>
                </c:pt>
                <c:pt idx="47">
                  <c:v>-1.9797556148056876</c:v>
                </c:pt>
                <c:pt idx="48">
                  <c:v>-1.7928295118974091</c:v>
                </c:pt>
                <c:pt idx="49">
                  <c:v>-1.582531134522177</c:v>
                </c:pt>
                <c:pt idx="50">
                  <c:v>-1.3516020436389935</c:v>
                </c:pt>
                <c:pt idx="51">
                  <c:v>-1.1030527531080536</c:v>
                </c:pt>
                <c:pt idx="52">
                  <c:v>-0.8401234830385741</c:v>
                </c:pt>
                <c:pt idx="53">
                  <c:v>-0.5662419185644103</c:v>
                </c:pt>
                <c:pt idx="54">
                  <c:v>-0.28497852472635377</c:v>
                </c:pt>
                <c:pt idx="55">
                  <c:v>-6.1257422745431E-16</c:v>
                </c:pt>
              </c:numCache>
            </c:numRef>
          </c:yVal>
          <c:smooth val="0"/>
        </c:ser>
        <c:ser>
          <c:idx val="3"/>
          <c:order val="3"/>
          <c:spPr>
            <a:ln w="38100">
              <a:solidFill>
                <a:srgbClr val="CCFFCC"/>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Sphere4!#REF!</c:f>
              <c:strCache>
                <c:ptCount val="56"/>
                <c:pt idx="0">
                  <c:v>3.5</c:v>
                </c:pt>
                <c:pt idx="1">
                  <c:v>3.477186073719926</c:v>
                </c:pt>
                <c:pt idx="2">
                  <c:v>3.409041709298167</c:v>
                </c:pt>
                <c:pt idx="3">
                  <c:v>3.2964552727383367</c:v>
                </c:pt>
                <c:pt idx="4">
                  <c:v>3.1408945004197544</c:v>
                </c:pt>
                <c:pt idx="5">
                  <c:v>2.9443873649091343</c:v>
                </c:pt>
                <c:pt idx="6">
                  <c:v>2.7094956372367887</c:v>
                </c:pt>
                <c:pt idx="7">
                  <c:v>2.4392814902935274</c:v>
                </c:pt>
                <c:pt idx="8">
                  <c:v>2.1372675787240336</c:v>
                </c:pt>
                <c:pt idx="9">
                  <c:v>1.8073911157363667</c:v>
                </c:pt>
                <c:pt idx="10">
                  <c:v>1.4539525455066025</c:v>
                </c:pt>
                <c:pt idx="11">
                  <c:v>1.081559480312317</c:v>
                </c:pt>
                <c:pt idx="12">
                  <c:v>0.6950666332601094</c:v>
                </c:pt>
                <c:pt idx="13">
                  <c:v>0.29951252967593867</c:v>
                </c:pt>
                <c:pt idx="14">
                  <c:v>-0.09994617777793646</c:v>
                </c:pt>
                <c:pt idx="15">
                  <c:v>-0.4981019339564975</c:v>
                </c:pt>
                <c:pt idx="16">
                  <c:v>-0.8897641696772037</c:v>
                </c:pt>
                <c:pt idx="17">
                  <c:v>-1.2698269687272437</c:v>
                </c:pt>
                <c:pt idx="18">
                  <c:v>-1.633335631289858</c:v>
                </c:pt>
                <c:pt idx="19">
                  <c:v>-1.9755512660336914</c:v>
                </c:pt>
                <c:pt idx="20">
                  <c:v>-2.2920125688084974</c:v>
                </c:pt>
                <c:pt idx="21">
                  <c:v>-2.578593982567418</c:v>
                </c:pt>
                <c:pt idx="22">
                  <c:v>-2.8315594803123147</c:v>
                </c:pt>
                <c:pt idx="23">
                  <c:v>-3.0476112699192197</c:v>
                </c:pt>
                <c:pt idx="24">
                  <c:v>-3.223932785901975</c:v>
                </c:pt>
                <c:pt idx="25">
                  <c:v>-3.3582254076507407</c:v>
                </c:pt>
                <c:pt idx="26">
                  <c:v>-3.4487384254669258</c:v>
                </c:pt>
                <c:pt idx="27">
                  <c:v>-3.494291863741475</c:v>
                </c:pt>
                <c:pt idx="28">
                  <c:v>-3.494291863741475</c:v>
                </c:pt>
                <c:pt idx="29">
                  <c:v>-3.4487384254669253</c:v>
                </c:pt>
                <c:pt idx="30">
                  <c:v>-3.358225407650741</c:v>
                </c:pt>
                <c:pt idx="31">
                  <c:v>-3.2239327859019755</c:v>
                </c:pt>
                <c:pt idx="32">
                  <c:v>-3.0476112699192206</c:v>
                </c:pt>
                <c:pt idx="33">
                  <c:v>-2.8315594803123165</c:v>
                </c:pt>
                <c:pt idx="34">
                  <c:v>-2.578593982567417</c:v>
                </c:pt>
                <c:pt idx="35">
                  <c:v>-2.2920125688084982</c:v>
                </c:pt>
                <c:pt idx="36">
                  <c:v>-1.9755512660336922</c:v>
                </c:pt>
                <c:pt idx="37">
                  <c:v>-1.6333356312898586</c:v>
                </c:pt>
                <c:pt idx="38">
                  <c:v>-1.269826968727245</c:v>
                </c:pt>
                <c:pt idx="39">
                  <c:v>-0.8897641696772068</c:v>
                </c:pt>
                <c:pt idx="40">
                  <c:v>-0.49810193395649827</c:v>
                </c:pt>
                <c:pt idx="41">
                  <c:v>-0.09994617777793809</c:v>
                </c:pt>
                <c:pt idx="42">
                  <c:v>0.29951252967594016</c:v>
                </c:pt>
                <c:pt idx="43">
                  <c:v>0.6950666332601093</c:v>
                </c:pt>
                <c:pt idx="44">
                  <c:v>1.0815594803123123</c:v>
                </c:pt>
                <c:pt idx="45">
                  <c:v>1.4539525455066011</c:v>
                </c:pt>
                <c:pt idx="46">
                  <c:v>1.807391115736365</c:v>
                </c:pt>
                <c:pt idx="47">
                  <c:v>2.137267578724033</c:v>
                </c:pt>
                <c:pt idx="48">
                  <c:v>2.439281490293526</c:v>
                </c:pt>
                <c:pt idx="49">
                  <c:v>2.7094956372367873</c:v>
                </c:pt>
                <c:pt idx="50">
                  <c:v>2.9443873649091343</c:v>
                </c:pt>
                <c:pt idx="51">
                  <c:v>3.140894500419754</c:v>
                </c:pt>
                <c:pt idx="52">
                  <c:v>3.2964552727383367</c:v>
                </c:pt>
                <c:pt idx="53">
                  <c:v>3.4090417092981675</c:v>
                </c:pt>
                <c:pt idx="54">
                  <c:v>3.4771860737199254</c:v>
                </c:pt>
                <c:pt idx="55">
                  <c:v>3.5</c:v>
                </c:pt>
              </c:strCache>
            </c:strRef>
          </c:xVal>
          <c:yVal>
            <c:numRef>
              <c:f>Sphere4!#REF!</c:f>
              <c:numCache>
                <c:ptCount val="56"/>
                <c:pt idx="0">
                  <c:v>0</c:v>
                </c:pt>
                <c:pt idx="1">
                  <c:v>0.3989699346168922</c:v>
                </c:pt>
                <c:pt idx="2">
                  <c:v>0.7927386859901753</c:v>
                </c:pt>
                <c:pt idx="3">
                  <c:v>1.1761728762540054</c:v>
                </c:pt>
                <c:pt idx="4">
                  <c:v>1.5442738543512744</c:v>
                </c:pt>
                <c:pt idx="5">
                  <c:v>1.8922428610945914</c:v>
                </c:pt>
                <c:pt idx="6">
                  <c:v>2.2155435883310464</c:v>
                </c:pt>
                <c:pt idx="7">
                  <c:v>2.509961316656372</c:v>
                </c:pt>
                <c:pt idx="8">
                  <c:v>2.771657860727963</c:v>
                </c:pt>
                <c:pt idx="9">
                  <c:v>2.9972216058805614</c:v>
                </c:pt>
                <c:pt idx="10">
                  <c:v>3.1837119837408143</c:v>
                </c:pt>
                <c:pt idx="11">
                  <c:v>3.3286978070330373</c:v>
                </c:pt>
                <c:pt idx="12">
                  <c:v>3.430288963823377</c:v>
                </c:pt>
                <c:pt idx="13">
                  <c:v>3.48716105801942</c:v>
                </c:pt>
                <c:pt idx="14">
                  <c:v>3.4985726748986625</c:v>
                </c:pt>
                <c:pt idx="15">
                  <c:v>3.464375046583265</c:v>
                </c:pt>
                <c:pt idx="16">
                  <c:v>3.3850139914568502</c:v>
                </c:pt>
                <c:pt idx="17">
                  <c:v>3.261524102240083</c:v>
                </c:pt>
                <c:pt idx="18">
                  <c:v>3.09551525849235</c:v>
                </c:pt>
                <c:pt idx="19">
                  <c:v>2.889151639369709</c:v>
                </c:pt>
                <c:pt idx="20">
                  <c:v>2.645123510239904</c:v>
                </c:pt>
                <c:pt idx="21">
                  <c:v>2.3666121509590674</c:v>
                </c:pt>
                <c:pt idx="22">
                  <c:v>2.0572483830236576</c:v>
                </c:pt>
                <c:pt idx="23">
                  <c:v>1.7210652362596144</c:v>
                </c:pt>
                <c:pt idx="24">
                  <c:v>1.3624453721108707</c:v>
                </c:pt>
                <c:pt idx="25">
                  <c:v>0.9860639489450038</c:v>
                </c:pt>
                <c:pt idx="26">
                  <c:v>0.5968276742141825</c:v>
                </c:pt>
                <c:pt idx="27">
                  <c:v>0.1998108380196895</c:v>
                </c:pt>
                <c:pt idx="28">
                  <c:v>-0.19981083801968708</c:v>
                </c:pt>
                <c:pt idx="29">
                  <c:v>-0.5968276742141831</c:v>
                </c:pt>
                <c:pt idx="30">
                  <c:v>-0.9860639489450029</c:v>
                </c:pt>
                <c:pt idx="31">
                  <c:v>-1.3624453721108698</c:v>
                </c:pt>
                <c:pt idx="32">
                  <c:v>-1.7210652362596122</c:v>
                </c:pt>
                <c:pt idx="33">
                  <c:v>-2.0572483830236554</c:v>
                </c:pt>
                <c:pt idx="34">
                  <c:v>-2.3666121509590683</c:v>
                </c:pt>
                <c:pt idx="35">
                  <c:v>-2.6451235102399036</c:v>
                </c:pt>
                <c:pt idx="36">
                  <c:v>-2.889151639369709</c:v>
                </c:pt>
                <c:pt idx="37">
                  <c:v>-3.0955152584923495</c:v>
                </c:pt>
                <c:pt idx="38">
                  <c:v>-3.2615241022400827</c:v>
                </c:pt>
                <c:pt idx="39">
                  <c:v>-3.3850139914568493</c:v>
                </c:pt>
                <c:pt idx="40">
                  <c:v>-3.4643750465832643</c:v>
                </c:pt>
                <c:pt idx="41">
                  <c:v>-3.4985726748986625</c:v>
                </c:pt>
                <c:pt idx="42">
                  <c:v>-3.48716105801942</c:v>
                </c:pt>
                <c:pt idx="43">
                  <c:v>-3.430288963823377</c:v>
                </c:pt>
                <c:pt idx="44">
                  <c:v>-3.3286978070330386</c:v>
                </c:pt>
                <c:pt idx="45">
                  <c:v>-3.1837119837408148</c:v>
                </c:pt>
                <c:pt idx="46">
                  <c:v>-2.9972216058805627</c:v>
                </c:pt>
                <c:pt idx="47">
                  <c:v>-2.771657860727963</c:v>
                </c:pt>
                <c:pt idx="48">
                  <c:v>-2.509961316656373</c:v>
                </c:pt>
                <c:pt idx="49">
                  <c:v>-2.215543588331048</c:v>
                </c:pt>
                <c:pt idx="50">
                  <c:v>-1.8922428610945912</c:v>
                </c:pt>
                <c:pt idx="51">
                  <c:v>-1.544273854351275</c:v>
                </c:pt>
                <c:pt idx="52">
                  <c:v>-1.1761728762540038</c:v>
                </c:pt>
                <c:pt idx="53">
                  <c:v>-0.7927386859901745</c:v>
                </c:pt>
                <c:pt idx="54">
                  <c:v>-0.3989699346168953</c:v>
                </c:pt>
                <c:pt idx="55">
                  <c:v>-8.57603918436034E-16</c:v>
                </c:pt>
              </c:numCache>
            </c:numRef>
          </c:yVal>
          <c:smooth val="0"/>
        </c:ser>
        <c:axId val="32127068"/>
        <c:axId val="20708157"/>
      </c:scatterChart>
      <c:valAx>
        <c:axId val="32127068"/>
        <c:scaling>
          <c:orientation val="minMax"/>
          <c:max val="4"/>
          <c:min val="-4"/>
        </c:scaling>
        <c:axPos val="b"/>
        <c:majorGridlines/>
        <c:delete val="0"/>
        <c:numFmt formatCode="General" sourceLinked="1"/>
        <c:majorTickMark val="out"/>
        <c:minorTickMark val="none"/>
        <c:tickLblPos val="nextTo"/>
        <c:crossAx val="20708157"/>
        <c:crossesAt val="-99"/>
        <c:crossBetween val="midCat"/>
        <c:dispUnits/>
        <c:majorUnit val="1"/>
      </c:valAx>
      <c:valAx>
        <c:axId val="20708157"/>
        <c:scaling>
          <c:orientation val="minMax"/>
          <c:max val="4"/>
          <c:min val="-4"/>
        </c:scaling>
        <c:axPos val="l"/>
        <c:majorGridlines/>
        <c:delete val="0"/>
        <c:numFmt formatCode="General" sourceLinked="1"/>
        <c:majorTickMark val="out"/>
        <c:minorTickMark val="none"/>
        <c:tickLblPos val="nextTo"/>
        <c:crossAx val="32127068"/>
        <c:crossesAt val="-99"/>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latin typeface="Arial"/>
                <a:ea typeface="Arial"/>
                <a:cs typeface="Arial"/>
              </a:rPr>
              <a:t>n = 6 = z</a:t>
            </a:r>
          </a:p>
        </c:rich>
      </c:tx>
      <c:layout>
        <c:manualLayout>
          <c:xMode val="factor"/>
          <c:yMode val="factor"/>
          <c:x val="-0.439"/>
          <c:y val="0.426"/>
        </c:manualLayout>
      </c:layout>
    </c:title>
    <c:plotArea>
      <c:layout>
        <c:manualLayout>
          <c:xMode val="edge"/>
          <c:yMode val="edge"/>
          <c:x val="0.118"/>
          <c:y val="0"/>
          <c:w val="0.882"/>
          <c:h val="1"/>
        </c:manualLayout>
      </c:layout>
      <c:scatterChart>
        <c:scatterStyle val="lineMarker"/>
        <c:varyColors val="0"/>
        <c:ser>
          <c:idx val="0"/>
          <c:order val="0"/>
          <c:tx>
            <c:strRef>
              <c:f>Cylinder!$P$3:$Q$3</c:f>
              <c:strCache>
                <c:ptCount val="1"/>
                <c:pt idx="0">
                  <c:v>x 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36"/>
            <c:spPr>
              <a:solidFill>
                <a:srgbClr val="FF00FF"/>
              </a:solidFill>
              <a:ln>
                <a:solidFill>
                  <a:srgbClr val="000000"/>
                </a:solidFill>
              </a:ln>
            </c:spPr>
          </c:marker>
          <c:dPt>
            <c:idx val="18"/>
            <c:spPr>
              <a:ln w="3175">
                <a:noFill/>
              </a:ln>
            </c:spPr>
            <c:marker>
              <c:size val="36"/>
              <c:spPr>
                <a:solidFill>
                  <a:srgbClr val="FF99CC"/>
                </a:solidFill>
                <a:ln>
                  <a:solidFill>
                    <a:srgbClr val="000000"/>
                  </a:solidFill>
                </a:ln>
              </c:spPr>
            </c:marker>
          </c:dPt>
          <c:dPt>
            <c:idx val="19"/>
            <c:spPr>
              <a:ln w="3175">
                <a:noFill/>
              </a:ln>
            </c:spPr>
            <c:marker>
              <c:size val="36"/>
              <c:spPr>
                <a:solidFill>
                  <a:srgbClr val="FF99CC"/>
                </a:solidFill>
                <a:ln>
                  <a:solidFill>
                    <a:srgbClr val="000000"/>
                  </a:solidFill>
                </a:ln>
              </c:spPr>
            </c:marker>
          </c:dPt>
          <c:dPt>
            <c:idx val="30"/>
            <c:spPr>
              <a:ln w="3175">
                <a:noFill/>
              </a:ln>
            </c:spPr>
            <c:marker>
              <c:size val="36"/>
              <c:spPr>
                <a:solidFill>
                  <a:srgbClr val="FFFF00"/>
                </a:solidFill>
                <a:ln>
                  <a:solidFill>
                    <a:srgbClr val="000000"/>
                  </a:solidFill>
                </a:ln>
              </c:spPr>
            </c:marker>
          </c:dPt>
          <c:dPt>
            <c:idx val="31"/>
            <c:spPr>
              <a:ln w="3175">
                <a:noFill/>
              </a:ln>
            </c:spPr>
            <c:marker>
              <c:size val="36"/>
              <c:spPr>
                <a:solidFill>
                  <a:srgbClr val="FFFF00"/>
                </a:solidFill>
                <a:ln>
                  <a:solidFill>
                    <a:srgbClr val="000000"/>
                  </a:solidFill>
                </a:ln>
              </c:spPr>
            </c:marker>
          </c:dPt>
          <c:dPt>
            <c:idx val="32"/>
            <c:spPr>
              <a:ln w="3175">
                <a:noFill/>
              </a:ln>
            </c:spPr>
            <c:marker>
              <c:size val="36"/>
              <c:spPr>
                <a:solidFill>
                  <a:srgbClr val="FFFF00"/>
                </a:solidFill>
                <a:ln>
                  <a:solidFill>
                    <a:srgbClr val="000000"/>
                  </a:solidFill>
                </a:ln>
              </c:spPr>
            </c:marker>
          </c:dPt>
          <c:dPt>
            <c:idx val="33"/>
            <c:spPr>
              <a:ln w="3175">
                <a:noFill/>
              </a:ln>
            </c:spPr>
            <c:marker>
              <c:size val="36"/>
              <c:spPr>
                <a:solidFill>
                  <a:srgbClr val="FFFF00"/>
                </a:solidFill>
                <a:ln>
                  <a:solidFill>
                    <a:srgbClr val="000000"/>
                  </a:solidFill>
                </a:ln>
              </c:spPr>
            </c:marker>
          </c:dPt>
          <c:dPt>
            <c:idx val="34"/>
            <c:spPr>
              <a:ln w="3175">
                <a:noFill/>
              </a:ln>
            </c:spPr>
            <c:marker>
              <c:size val="36"/>
              <c:spPr>
                <a:solidFill>
                  <a:srgbClr val="FFFF00"/>
                </a:solidFill>
                <a:ln>
                  <a:solidFill>
                    <a:srgbClr val="000000"/>
                  </a:solidFill>
                </a:ln>
              </c:spPr>
            </c:marker>
          </c:dPt>
          <c:dPt>
            <c:idx val="35"/>
            <c:spPr>
              <a:ln w="3175">
                <a:noFill/>
              </a:ln>
            </c:spPr>
            <c:marker>
              <c:size val="36"/>
              <c:spPr>
                <a:solidFill>
                  <a:srgbClr val="FFFF00"/>
                </a:solidFill>
                <a:ln>
                  <a:solidFill>
                    <a:srgbClr val="000000"/>
                  </a:solidFill>
                </a:ln>
              </c:spPr>
            </c:marker>
          </c:dPt>
          <c:dPt>
            <c:idx val="38"/>
            <c:spPr>
              <a:ln w="3175">
                <a:noFill/>
              </a:ln>
            </c:spPr>
            <c:marker>
              <c:size val="36"/>
              <c:spPr>
                <a:solidFill>
                  <a:srgbClr val="CCFFCC"/>
                </a:solidFill>
                <a:ln>
                  <a:solidFill>
                    <a:srgbClr val="000000"/>
                  </a:solidFill>
                </a:ln>
              </c:spPr>
            </c:marker>
          </c:dPt>
          <c:dPt>
            <c:idx val="39"/>
            <c:spPr>
              <a:ln w="3175">
                <a:noFill/>
              </a:ln>
            </c:spPr>
            <c:marker>
              <c:size val="36"/>
              <c:spPr>
                <a:solidFill>
                  <a:srgbClr val="CCFFCC"/>
                </a:solidFill>
                <a:ln>
                  <a:solidFill>
                    <a:srgbClr val="000000"/>
                  </a:solidFill>
                </a:ln>
              </c:spPr>
            </c:marker>
          </c:dPt>
          <c:dPt>
            <c:idx val="40"/>
            <c:spPr>
              <a:ln w="3175">
                <a:noFill/>
              </a:ln>
            </c:spPr>
            <c:marker>
              <c:size val="36"/>
              <c:spPr>
                <a:solidFill>
                  <a:srgbClr val="CCFFCC"/>
                </a:solidFill>
                <a:ln>
                  <a:solidFill>
                    <a:srgbClr val="000000"/>
                  </a:solidFill>
                </a:ln>
              </c:spPr>
            </c:marker>
          </c:dPt>
          <c:dPt>
            <c:idx val="41"/>
            <c:spPr>
              <a:ln w="3175">
                <a:noFill/>
              </a:ln>
            </c:spPr>
            <c:marker>
              <c:size val="36"/>
              <c:spPr>
                <a:solidFill>
                  <a:srgbClr val="CCFFCC"/>
                </a:solidFill>
                <a:ln>
                  <a:solidFill>
                    <a:srgbClr val="000000"/>
                  </a:solidFill>
                </a:ln>
              </c:spPr>
            </c:marker>
          </c:dPt>
          <c:dPt>
            <c:idx val="42"/>
            <c:spPr>
              <a:ln w="3175">
                <a:noFill/>
              </a:ln>
            </c:spPr>
            <c:marker>
              <c:size val="36"/>
              <c:spPr>
                <a:solidFill>
                  <a:srgbClr val="CCFFCC"/>
                </a:solidFill>
                <a:ln>
                  <a:solidFill>
                    <a:srgbClr val="000000"/>
                  </a:solidFill>
                </a:ln>
              </c:spPr>
            </c:marker>
          </c:dPt>
          <c:dPt>
            <c:idx val="43"/>
            <c:spPr>
              <a:ln w="3175">
                <a:noFill/>
              </a:ln>
            </c:spPr>
            <c:marker>
              <c:size val="36"/>
              <c:spPr>
                <a:solidFill>
                  <a:srgbClr val="CCFFCC"/>
                </a:solidFill>
                <a:ln>
                  <a:solidFill>
                    <a:srgbClr val="000000"/>
                  </a:solidFill>
                </a:ln>
              </c:spPr>
            </c:marker>
          </c:dPt>
          <c:dPt>
            <c:idx val="44"/>
            <c:spPr>
              <a:ln w="3175">
                <a:noFill/>
              </a:ln>
            </c:spPr>
            <c:marker>
              <c:size val="36"/>
              <c:spPr>
                <a:solidFill>
                  <a:srgbClr val="CCFFCC"/>
                </a:solidFill>
                <a:ln>
                  <a:solidFill>
                    <a:srgbClr val="000000"/>
                  </a:solidFill>
                </a:ln>
              </c:spPr>
            </c:marker>
          </c:dPt>
          <c:dPt>
            <c:idx val="45"/>
            <c:spPr>
              <a:ln w="3175">
                <a:noFill/>
              </a:ln>
            </c:spPr>
            <c:marker>
              <c:size val="36"/>
              <c:spPr>
                <a:solidFill>
                  <a:srgbClr val="CCFFCC"/>
                </a:solidFill>
                <a:ln>
                  <a:solidFill>
                    <a:srgbClr val="000000"/>
                  </a:solidFill>
                </a:ln>
              </c:spPr>
            </c:marker>
          </c:dPt>
          <c:dPt>
            <c:idx val="46"/>
            <c:spPr>
              <a:ln w="3175">
                <a:noFill/>
              </a:ln>
            </c:spPr>
            <c:marker>
              <c:size val="36"/>
              <c:spPr>
                <a:solidFill>
                  <a:srgbClr val="CCFFCC"/>
                </a:solidFill>
                <a:ln>
                  <a:solidFill>
                    <a:srgbClr val="000000"/>
                  </a:solidFill>
                </a:ln>
              </c:spPr>
            </c:marker>
          </c:dPt>
          <c:dPt>
            <c:idx val="47"/>
            <c:spPr>
              <a:ln w="3175">
                <a:noFill/>
              </a:ln>
            </c:spPr>
            <c:marker>
              <c:size val="36"/>
              <c:spPr>
                <a:solidFill>
                  <a:srgbClr val="CCFFCC"/>
                </a:solidFill>
                <a:ln>
                  <a:solidFill>
                    <a:srgbClr val="000000"/>
                  </a:solidFill>
                </a:ln>
              </c:spPr>
            </c:marker>
          </c:dPt>
          <c:dPt>
            <c:idx val="56"/>
            <c:spPr>
              <a:ln w="3175">
                <a:noFill/>
              </a:ln>
            </c:spPr>
            <c:marker>
              <c:size val="36"/>
              <c:spPr>
                <a:solidFill>
                  <a:srgbClr val="00FFFF"/>
                </a:solidFill>
                <a:ln>
                  <a:solidFill>
                    <a:srgbClr val="000000"/>
                  </a:solidFill>
                </a:ln>
              </c:spPr>
            </c:marker>
          </c:dPt>
          <c:dPt>
            <c:idx val="57"/>
            <c:spPr>
              <a:ln w="3175">
                <a:noFill/>
              </a:ln>
            </c:spPr>
            <c:marker>
              <c:size val="36"/>
              <c:spPr>
                <a:solidFill>
                  <a:srgbClr val="00FFFF"/>
                </a:solidFill>
                <a:ln>
                  <a:solidFill>
                    <a:srgbClr val="000000"/>
                  </a:solidFill>
                </a:ln>
              </c:spPr>
            </c:marker>
          </c:dPt>
          <c:dPt>
            <c:idx val="58"/>
            <c:spPr>
              <a:ln w="3175">
                <a:noFill/>
              </a:ln>
            </c:spPr>
            <c:marker>
              <c:size val="36"/>
              <c:spPr>
                <a:solidFill>
                  <a:srgbClr val="00FFFF"/>
                </a:solidFill>
                <a:ln>
                  <a:solidFill>
                    <a:srgbClr val="000000"/>
                  </a:solidFill>
                </a:ln>
              </c:spPr>
            </c:marker>
          </c:dPt>
          <c:dPt>
            <c:idx val="59"/>
            <c:spPr>
              <a:ln w="3175">
                <a:noFill/>
              </a:ln>
            </c:spPr>
            <c:marker>
              <c:size val="36"/>
              <c:spPr>
                <a:solidFill>
                  <a:srgbClr val="00FFFF"/>
                </a:solidFill>
                <a:ln>
                  <a:solidFill>
                    <a:srgbClr val="000000"/>
                  </a:solidFill>
                </a:ln>
              </c:spPr>
            </c:marker>
          </c:dPt>
          <c:dPt>
            <c:idx val="60"/>
            <c:spPr>
              <a:ln w="3175">
                <a:noFill/>
              </a:ln>
            </c:spPr>
            <c:marker>
              <c:size val="36"/>
              <c:spPr>
                <a:solidFill>
                  <a:srgbClr val="00FFFF"/>
                </a:solidFill>
                <a:ln>
                  <a:solidFill>
                    <a:srgbClr val="000000"/>
                  </a:solidFill>
                </a:ln>
              </c:spPr>
            </c:marker>
          </c:dPt>
          <c:dPt>
            <c:idx val="61"/>
            <c:spPr>
              <a:ln w="3175">
                <a:noFill/>
              </a:ln>
            </c:spPr>
            <c:marker>
              <c:size val="36"/>
              <c:spPr>
                <a:solidFill>
                  <a:srgbClr val="00FFFF"/>
                </a:solidFill>
                <a:ln>
                  <a:solidFill>
                    <a:srgbClr val="000000"/>
                  </a:solidFill>
                </a:ln>
              </c:spPr>
            </c:marker>
          </c:dPt>
          <c:dPt>
            <c:idx val="62"/>
            <c:spPr>
              <a:ln w="3175">
                <a:noFill/>
              </a:ln>
            </c:spPr>
            <c:marker>
              <c:size val="36"/>
              <c:spPr>
                <a:solidFill>
                  <a:srgbClr val="00FFFF"/>
                </a:solidFill>
                <a:ln>
                  <a:solidFill>
                    <a:srgbClr val="000000"/>
                  </a:solidFill>
                </a:ln>
              </c:spPr>
            </c:marker>
          </c:dPt>
          <c:dPt>
            <c:idx val="63"/>
            <c:spPr>
              <a:ln w="3175">
                <a:noFill/>
              </a:ln>
            </c:spPr>
            <c:marker>
              <c:size val="36"/>
              <c:spPr>
                <a:solidFill>
                  <a:srgbClr val="00FFFF"/>
                </a:solidFill>
                <a:ln>
                  <a:solidFill>
                    <a:srgbClr val="000000"/>
                  </a:solidFill>
                </a:ln>
              </c:spPr>
            </c:marker>
          </c:dPt>
          <c:dPt>
            <c:idx val="64"/>
            <c:spPr>
              <a:ln w="3175">
                <a:noFill/>
              </a:ln>
            </c:spPr>
            <c:marker>
              <c:size val="36"/>
              <c:spPr>
                <a:solidFill>
                  <a:srgbClr val="00FFFF"/>
                </a:solidFill>
                <a:ln>
                  <a:solidFill>
                    <a:srgbClr val="000000"/>
                  </a:solidFill>
                </a:ln>
              </c:spPr>
            </c:marker>
          </c:dPt>
          <c:dPt>
            <c:idx val="65"/>
            <c:spPr>
              <a:ln w="3175">
                <a:noFill/>
              </a:ln>
            </c:spPr>
            <c:marker>
              <c:size val="36"/>
              <c:spPr>
                <a:solidFill>
                  <a:srgbClr val="00FFFF"/>
                </a:solidFill>
                <a:ln>
                  <a:solidFill>
                    <a:srgbClr val="000000"/>
                  </a:solidFill>
                </a:ln>
              </c:spPr>
            </c:marker>
          </c:dPt>
          <c:dPt>
            <c:idx val="66"/>
            <c:spPr>
              <a:ln w="3175">
                <a:noFill/>
              </a:ln>
            </c:spPr>
            <c:marker>
              <c:size val="36"/>
              <c:spPr>
                <a:solidFill>
                  <a:srgbClr val="00FFFF"/>
                </a:solidFill>
                <a:ln>
                  <a:solidFill>
                    <a:srgbClr val="000000"/>
                  </a:solidFill>
                </a:ln>
              </c:spPr>
            </c:marker>
          </c:dPt>
          <c:dPt>
            <c:idx val="67"/>
            <c:spPr>
              <a:ln w="3175">
                <a:noFill/>
              </a:ln>
            </c:spPr>
            <c:marker>
              <c:size val="36"/>
              <c:spPr>
                <a:solidFill>
                  <a:srgbClr val="00FFFF"/>
                </a:solidFill>
                <a:ln>
                  <a:solidFill>
                    <a:srgbClr val="000000"/>
                  </a:solidFill>
                </a:ln>
              </c:spPr>
            </c:marker>
          </c:dPt>
          <c:dPt>
            <c:idx val="68"/>
            <c:spPr>
              <a:ln w="3175">
                <a:noFill/>
              </a:ln>
            </c:spPr>
            <c:marker>
              <c:size val="36"/>
              <c:spPr>
                <a:solidFill>
                  <a:srgbClr val="00FFFF"/>
                </a:solidFill>
                <a:ln>
                  <a:solidFill>
                    <a:srgbClr val="000000"/>
                  </a:solidFill>
                </a:ln>
              </c:spPr>
            </c:marker>
          </c:dPt>
          <c:dPt>
            <c:idx val="69"/>
            <c:spPr>
              <a:ln w="3175">
                <a:noFill/>
              </a:ln>
            </c:spPr>
            <c:marker>
              <c:size val="36"/>
              <c:spPr>
                <a:solidFill>
                  <a:srgbClr val="00FFFF"/>
                </a:solidFill>
                <a:ln>
                  <a:solidFill>
                    <a:srgbClr val="000000"/>
                  </a:solidFill>
                </a:ln>
              </c:spPr>
            </c:marker>
          </c:dPt>
          <c:xVal>
            <c:numRef>
              <c:f>Cylinder!$P$4:$P$51</c:f>
              <c:numCache>
                <c:ptCount val="48"/>
                <c:pt idx="0">
                  <c:v>2</c:v>
                </c:pt>
                <c:pt idx="1">
                  <c:v>2</c:v>
                </c:pt>
                <c:pt idx="2">
                  <c:v>2</c:v>
                </c:pt>
                <c:pt idx="3">
                  <c:v>2</c:v>
                </c:pt>
                <c:pt idx="4">
                  <c:v>3</c:v>
                </c:pt>
                <c:pt idx="5">
                  <c:v>3</c:v>
                </c:pt>
                <c:pt idx="6">
                  <c:v>3</c:v>
                </c:pt>
                <c:pt idx="7">
                  <c:v>3</c:v>
                </c:pt>
                <c:pt idx="8">
                  <c:v>3</c:v>
                </c:pt>
                <c:pt idx="9">
                  <c:v>3</c:v>
                </c:pt>
                <c:pt idx="10">
                  <c:v>2</c:v>
                </c:pt>
                <c:pt idx="11">
                  <c:v>2</c:v>
                </c:pt>
                <c:pt idx="12">
                  <c:v>3</c:v>
                </c:pt>
                <c:pt idx="13">
                  <c:v>3</c:v>
                </c:pt>
                <c:pt idx="14">
                  <c:v>3</c:v>
                </c:pt>
                <c:pt idx="15">
                  <c:v>3</c:v>
                </c:pt>
                <c:pt idx="16">
                  <c:v>3</c:v>
                </c:pt>
                <c:pt idx="17">
                  <c:v>3</c:v>
                </c:pt>
                <c:pt idx="18">
                  <c:v>1</c:v>
                </c:pt>
                <c:pt idx="19">
                  <c:v>-1</c:v>
                </c:pt>
                <c:pt idx="20">
                  <c:v>4</c:v>
                </c:pt>
                <c:pt idx="21">
                  <c:v>4</c:v>
                </c:pt>
                <c:pt idx="22">
                  <c:v>4</c:v>
                </c:pt>
                <c:pt idx="23">
                  <c:v>4</c:v>
                </c:pt>
                <c:pt idx="24">
                  <c:v>4</c:v>
                </c:pt>
                <c:pt idx="25">
                  <c:v>4</c:v>
                </c:pt>
                <c:pt idx="26">
                  <c:v>4</c:v>
                </c:pt>
                <c:pt idx="27">
                  <c:v>4</c:v>
                </c:pt>
                <c:pt idx="28">
                  <c:v>4</c:v>
                </c:pt>
                <c:pt idx="29">
                  <c:v>4</c:v>
                </c:pt>
                <c:pt idx="30">
                  <c:v>2</c:v>
                </c:pt>
                <c:pt idx="31">
                  <c:v>1.0000000000000002</c:v>
                </c:pt>
                <c:pt idx="32">
                  <c:v>-0.9999999999999996</c:v>
                </c:pt>
                <c:pt idx="33">
                  <c:v>-2</c:v>
                </c:pt>
                <c:pt idx="34">
                  <c:v>-1.0000000000000009</c:v>
                </c:pt>
                <c:pt idx="35">
                  <c:v>1.0000000000000002</c:v>
                </c:pt>
                <c:pt idx="36">
                  <c:v>2</c:v>
                </c:pt>
                <c:pt idx="37">
                  <c:v>2</c:v>
                </c:pt>
                <c:pt idx="38">
                  <c:v>3</c:v>
                </c:pt>
                <c:pt idx="39">
                  <c:v>2.4270509831248424</c:v>
                </c:pt>
                <c:pt idx="40">
                  <c:v>0.9270509831248424</c:v>
                </c:pt>
                <c:pt idx="41">
                  <c:v>-0.927050983124842</c:v>
                </c:pt>
                <c:pt idx="42">
                  <c:v>-2.427050983124842</c:v>
                </c:pt>
                <c:pt idx="43">
                  <c:v>-3</c:v>
                </c:pt>
                <c:pt idx="44">
                  <c:v>-2.427050983124843</c:v>
                </c:pt>
                <c:pt idx="45">
                  <c:v>-0.9270509831248427</c:v>
                </c:pt>
                <c:pt idx="46">
                  <c:v>0.9270509831248417</c:v>
                </c:pt>
                <c:pt idx="47">
                  <c:v>2.427050983124842</c:v>
                </c:pt>
              </c:numCache>
            </c:numRef>
          </c:xVal>
          <c:yVal>
            <c:numRef>
              <c:f>Cylinder!$Q$4:$Q$51</c:f>
              <c:numCache>
                <c:ptCount val="4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0</c:v>
                </c:pt>
                <c:pt idx="19">
                  <c:v>1.22514845490862E-16</c:v>
                </c:pt>
                <c:pt idx="20">
                  <c:v>#N/A</c:v>
                </c:pt>
                <c:pt idx="21">
                  <c:v>#N/A</c:v>
                </c:pt>
                <c:pt idx="22">
                  <c:v>#N/A</c:v>
                </c:pt>
                <c:pt idx="23">
                  <c:v>#N/A</c:v>
                </c:pt>
                <c:pt idx="24">
                  <c:v>#N/A</c:v>
                </c:pt>
                <c:pt idx="25">
                  <c:v>#N/A</c:v>
                </c:pt>
                <c:pt idx="26">
                  <c:v>#N/A</c:v>
                </c:pt>
                <c:pt idx="27">
                  <c:v>#N/A</c:v>
                </c:pt>
                <c:pt idx="28">
                  <c:v>#N/A</c:v>
                </c:pt>
                <c:pt idx="29">
                  <c:v>#N/A</c:v>
                </c:pt>
                <c:pt idx="30">
                  <c:v>0</c:v>
                </c:pt>
                <c:pt idx="31">
                  <c:v>1.7320508075688772</c:v>
                </c:pt>
                <c:pt idx="32">
                  <c:v>1.7320508075688774</c:v>
                </c:pt>
                <c:pt idx="33">
                  <c:v>2.45029690981724E-16</c:v>
                </c:pt>
                <c:pt idx="34">
                  <c:v>-1.7320508075688767</c:v>
                </c:pt>
                <c:pt idx="35">
                  <c:v>-1.7320508075688772</c:v>
                </c:pt>
                <c:pt idx="36">
                  <c:v>#N/A</c:v>
                </c:pt>
                <c:pt idx="37">
                  <c:v>#N/A</c:v>
                </c:pt>
                <c:pt idx="38">
                  <c:v>0</c:v>
                </c:pt>
                <c:pt idx="39">
                  <c:v>1.7633557568774194</c:v>
                </c:pt>
                <c:pt idx="40">
                  <c:v>2.8531695488854605</c:v>
                </c:pt>
                <c:pt idx="41">
                  <c:v>2.853169548885461</c:v>
                </c:pt>
                <c:pt idx="42">
                  <c:v>1.7633557568774196</c:v>
                </c:pt>
                <c:pt idx="43">
                  <c:v>3.67544536472586E-16</c:v>
                </c:pt>
                <c:pt idx="44">
                  <c:v>-1.7633557568774192</c:v>
                </c:pt>
                <c:pt idx="45">
                  <c:v>-2.8531695488854605</c:v>
                </c:pt>
                <c:pt idx="46">
                  <c:v>-2.853169548885461</c:v>
                </c:pt>
                <c:pt idx="47">
                  <c:v>-1.76335575687742</c:v>
                </c:pt>
              </c:numCache>
            </c:numRef>
          </c:yVal>
          <c:smooth val="0"/>
        </c:ser>
        <c:ser>
          <c:idx val="1"/>
          <c:order val="1"/>
          <c:spPr>
            <a:ln w="381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Sphere4!#REF!</c:f>
              <c:strCache>
                <c:ptCount val="56"/>
                <c:pt idx="0">
                  <c:v>1.5</c:v>
                </c:pt>
                <c:pt idx="1">
                  <c:v>1.4902226030228254</c:v>
                </c:pt>
                <c:pt idx="2">
                  <c:v>1.4610178754135001</c:v>
                </c:pt>
                <c:pt idx="3">
                  <c:v>1.412766545459287</c:v>
                </c:pt>
                <c:pt idx="4">
                  <c:v>1.3460976430370377</c:v>
                </c:pt>
                <c:pt idx="5">
                  <c:v>1.261880299246772</c:v>
                </c:pt>
                <c:pt idx="6">
                  <c:v>1.1612124159586237</c:v>
                </c:pt>
                <c:pt idx="7">
                  <c:v>1.0454063529829403</c:v>
                </c:pt>
                <c:pt idx="8">
                  <c:v>0.9159718194531573</c:v>
                </c:pt>
                <c:pt idx="9">
                  <c:v>0.7745961924584429</c:v>
                </c:pt>
                <c:pt idx="10">
                  <c:v>0.6231225195028296</c:v>
                </c:pt>
                <c:pt idx="11">
                  <c:v>0.4635254915624215</c:v>
                </c:pt>
                <c:pt idx="12">
                  <c:v>0.2978856999686183</c:v>
                </c:pt>
                <c:pt idx="13">
                  <c:v>0.12836251271825944</c:v>
                </c:pt>
                <c:pt idx="14">
                  <c:v>-0.0428340761905442</c:v>
                </c:pt>
                <c:pt idx="15">
                  <c:v>-0.2134722574099275</c:v>
                </c:pt>
                <c:pt idx="16">
                  <c:v>-0.3813275012902302</c:v>
                </c:pt>
                <c:pt idx="17">
                  <c:v>-0.5442115580259616</c:v>
                </c:pt>
                <c:pt idx="18">
                  <c:v>-0.7000009848385106</c:v>
                </c:pt>
                <c:pt idx="19">
                  <c:v>-0.8466648283001534</c:v>
                </c:pt>
                <c:pt idx="20">
                  <c:v>-0.9822911009179275</c:v>
                </c:pt>
                <c:pt idx="21">
                  <c:v>-1.1051117068146077</c:v>
                </c:pt>
                <c:pt idx="22">
                  <c:v>-1.2135254915624207</c:v>
                </c:pt>
                <c:pt idx="23">
                  <c:v>-1.3061191156796657</c:v>
                </c:pt>
                <c:pt idx="24">
                  <c:v>-1.381685479672275</c:v>
                </c:pt>
                <c:pt idx="25">
                  <c:v>-1.439239460421746</c:v>
                </c:pt>
                <c:pt idx="26">
                  <c:v>-1.4780307537715396</c:v>
                </c:pt>
                <c:pt idx="27">
                  <c:v>-1.4975536558892035</c:v>
                </c:pt>
                <c:pt idx="28">
                  <c:v>-1.4975536558892035</c:v>
                </c:pt>
                <c:pt idx="29">
                  <c:v>-1.4780307537715394</c:v>
                </c:pt>
                <c:pt idx="30">
                  <c:v>-1.4392394604217462</c:v>
                </c:pt>
                <c:pt idx="31">
                  <c:v>-1.3816854796722753</c:v>
                </c:pt>
                <c:pt idx="32">
                  <c:v>-1.306119115679666</c:v>
                </c:pt>
                <c:pt idx="33">
                  <c:v>-1.2135254915624214</c:v>
                </c:pt>
                <c:pt idx="34">
                  <c:v>-1.1051117068146072</c:v>
                </c:pt>
                <c:pt idx="35">
                  <c:v>-0.9822911009179278</c:v>
                </c:pt>
                <c:pt idx="36">
                  <c:v>-0.8466648283001538</c:v>
                </c:pt>
                <c:pt idx="37">
                  <c:v>-0.7000009848385108</c:v>
                </c:pt>
                <c:pt idx="38">
                  <c:v>-0.5442115580259621</c:v>
                </c:pt>
                <c:pt idx="39">
                  <c:v>-0.3813275012902315</c:v>
                </c:pt>
                <c:pt idx="40">
                  <c:v>-0.21347225740992784</c:v>
                </c:pt>
                <c:pt idx="41">
                  <c:v>-0.0428340761905449</c:v>
                </c:pt>
                <c:pt idx="42">
                  <c:v>0.12836251271826007</c:v>
                </c:pt>
                <c:pt idx="43">
                  <c:v>0.29788569996861824</c:v>
                </c:pt>
                <c:pt idx="44">
                  <c:v>0.4635254915624196</c:v>
                </c:pt>
                <c:pt idx="45">
                  <c:v>0.623122519502829</c:v>
                </c:pt>
                <c:pt idx="46">
                  <c:v>0.7745961924584421</c:v>
                </c:pt>
                <c:pt idx="47">
                  <c:v>0.9159718194531572</c:v>
                </c:pt>
                <c:pt idx="48">
                  <c:v>1.0454063529829398</c:v>
                </c:pt>
                <c:pt idx="49">
                  <c:v>1.1612124159586232</c:v>
                </c:pt>
                <c:pt idx="50">
                  <c:v>1.261880299246772</c:v>
                </c:pt>
                <c:pt idx="51">
                  <c:v>1.3460976430370375</c:v>
                </c:pt>
                <c:pt idx="52">
                  <c:v>1.4127665454592873</c:v>
                </c:pt>
                <c:pt idx="53">
                  <c:v>1.4610178754135004</c:v>
                </c:pt>
                <c:pt idx="54">
                  <c:v>1.4902226030228252</c:v>
                </c:pt>
                <c:pt idx="55">
                  <c:v>1.5</c:v>
                </c:pt>
              </c:strCache>
            </c:strRef>
          </c:xVal>
          <c:yVal>
            <c:numRef>
              <c:f>Sphere4!#REF!</c:f>
              <c:numCache>
                <c:ptCount val="56"/>
                <c:pt idx="0">
                  <c:v>0</c:v>
                </c:pt>
                <c:pt idx="1">
                  <c:v>0.17098711483581092</c:v>
                </c:pt>
                <c:pt idx="2">
                  <c:v>0.33974515113864656</c:v>
                </c:pt>
                <c:pt idx="3">
                  <c:v>0.5040740898231452</c:v>
                </c:pt>
                <c:pt idx="4">
                  <c:v>0.661831651864832</c:v>
                </c:pt>
                <c:pt idx="5">
                  <c:v>0.8109612261833963</c:v>
                </c:pt>
                <c:pt idx="6">
                  <c:v>0.9495186807133056</c:v>
                </c:pt>
                <c:pt idx="7">
                  <c:v>1.075697707138445</c:v>
                </c:pt>
                <c:pt idx="8">
                  <c:v>1.1878533688834128</c:v>
                </c:pt>
                <c:pt idx="9">
                  <c:v>1.2845235453773833</c:v>
                </c:pt>
                <c:pt idx="10">
                  <c:v>1.3644479930317774</c:v>
                </c:pt>
                <c:pt idx="11">
                  <c:v>1.4265847744427302</c:v>
                </c:pt>
                <c:pt idx="12">
                  <c:v>1.4701238416385902</c:v>
                </c:pt>
                <c:pt idx="13">
                  <c:v>1.4944975962940372</c:v>
                </c:pt>
                <c:pt idx="14">
                  <c:v>1.4993882892422838</c:v>
                </c:pt>
                <c:pt idx="15">
                  <c:v>1.4847321628213992</c:v>
                </c:pt>
                <c:pt idx="16">
                  <c:v>1.4507202820529357</c:v>
                </c:pt>
                <c:pt idx="17">
                  <c:v>1.3977960438171784</c:v>
                </c:pt>
                <c:pt idx="18">
                  <c:v>1.3266493964967214</c:v>
                </c:pt>
                <c:pt idx="19">
                  <c:v>1.2382078454441612</c:v>
                </c:pt>
                <c:pt idx="20">
                  <c:v>1.1336243615313875</c:v>
                </c:pt>
                <c:pt idx="21">
                  <c:v>1.0142623504110289</c:v>
                </c:pt>
                <c:pt idx="22">
                  <c:v>0.8816778784387104</c:v>
                </c:pt>
                <c:pt idx="23">
                  <c:v>0.7375993869684061</c:v>
                </c:pt>
                <c:pt idx="24">
                  <c:v>0.5839051594760875</c:v>
                </c:pt>
                <c:pt idx="25">
                  <c:v>0.4225988352621445</c:v>
                </c:pt>
                <c:pt idx="26">
                  <c:v>0.2557832889489353</c:v>
                </c:pt>
                <c:pt idx="27">
                  <c:v>0.08563321629415263</c:v>
                </c:pt>
                <c:pt idx="28">
                  <c:v>-0.0856332162941516</c:v>
                </c:pt>
                <c:pt idx="29">
                  <c:v>-0.25578328894893565</c:v>
                </c:pt>
                <c:pt idx="30">
                  <c:v>-0.4225988352621441</c:v>
                </c:pt>
                <c:pt idx="31">
                  <c:v>-0.5839051594760871</c:v>
                </c:pt>
                <c:pt idx="32">
                  <c:v>-0.7375993869684052</c:v>
                </c:pt>
                <c:pt idx="33">
                  <c:v>-0.8816778784387096</c:v>
                </c:pt>
                <c:pt idx="34">
                  <c:v>-1.0142623504110293</c:v>
                </c:pt>
                <c:pt idx="35">
                  <c:v>-1.1336243615313872</c:v>
                </c:pt>
                <c:pt idx="36">
                  <c:v>-1.238207845444161</c:v>
                </c:pt>
                <c:pt idx="37">
                  <c:v>-1.3266493964967212</c:v>
                </c:pt>
                <c:pt idx="38">
                  <c:v>-1.3977960438171784</c:v>
                </c:pt>
                <c:pt idx="39">
                  <c:v>-1.4507202820529355</c:v>
                </c:pt>
                <c:pt idx="40">
                  <c:v>-1.484732162821399</c:v>
                </c:pt>
                <c:pt idx="41">
                  <c:v>-1.4993882892422838</c:v>
                </c:pt>
                <c:pt idx="42">
                  <c:v>-1.494497596294037</c:v>
                </c:pt>
                <c:pt idx="43">
                  <c:v>-1.4701238416385902</c:v>
                </c:pt>
                <c:pt idx="44">
                  <c:v>-1.426584774442731</c:v>
                </c:pt>
                <c:pt idx="45">
                  <c:v>-1.3644479930317779</c:v>
                </c:pt>
                <c:pt idx="46">
                  <c:v>-1.284523545377384</c:v>
                </c:pt>
                <c:pt idx="47">
                  <c:v>-1.1878533688834128</c:v>
                </c:pt>
                <c:pt idx="48">
                  <c:v>-1.0756977071384455</c:v>
                </c:pt>
                <c:pt idx="49">
                  <c:v>-0.9495186807133063</c:v>
                </c:pt>
                <c:pt idx="50">
                  <c:v>-0.8109612261833962</c:v>
                </c:pt>
                <c:pt idx="51">
                  <c:v>-0.6618316518648322</c:v>
                </c:pt>
                <c:pt idx="52">
                  <c:v>-0.5040740898231445</c:v>
                </c:pt>
                <c:pt idx="53">
                  <c:v>-0.33974515113864623</c:v>
                </c:pt>
                <c:pt idx="54">
                  <c:v>-0.17098711483581225</c:v>
                </c:pt>
                <c:pt idx="55">
                  <c:v>-3.67544536472586E-16</c:v>
                </c:pt>
              </c:numCache>
            </c:numRef>
          </c:yVal>
          <c:smooth val="0"/>
        </c:ser>
        <c:ser>
          <c:idx val="2"/>
          <c:order val="2"/>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Sphere4!#REF!</c:f>
              <c:strCache>
                <c:ptCount val="56"/>
                <c:pt idx="0">
                  <c:v>2.5</c:v>
                </c:pt>
                <c:pt idx="1">
                  <c:v>2.4837043383713757</c:v>
                </c:pt>
                <c:pt idx="2">
                  <c:v>2.4350297923558335</c:v>
                </c:pt>
                <c:pt idx="3">
                  <c:v>2.354610909098812</c:v>
                </c:pt>
                <c:pt idx="4">
                  <c:v>2.243496071728396</c:v>
                </c:pt>
                <c:pt idx="5">
                  <c:v>2.103133832077953</c:v>
                </c:pt>
                <c:pt idx="6">
                  <c:v>1.9353540265977063</c:v>
                </c:pt>
                <c:pt idx="7">
                  <c:v>1.742343921638234</c:v>
                </c:pt>
                <c:pt idx="8">
                  <c:v>1.5266196990885956</c:v>
                </c:pt>
                <c:pt idx="9">
                  <c:v>1.290993654097405</c:v>
                </c:pt>
                <c:pt idx="10">
                  <c:v>1.0385375325047161</c:v>
                </c:pt>
                <c:pt idx="11">
                  <c:v>0.7725424859373692</c:v>
                </c:pt>
                <c:pt idx="12">
                  <c:v>0.49647616661436383</c:v>
                </c:pt>
                <c:pt idx="13">
                  <c:v>0.21393752119709902</c:v>
                </c:pt>
                <c:pt idx="14">
                  <c:v>-0.07139012698424033</c:v>
                </c:pt>
                <c:pt idx="15">
                  <c:v>-0.35578709568321254</c:v>
                </c:pt>
                <c:pt idx="16">
                  <c:v>-0.6355458354837169</c:v>
                </c:pt>
                <c:pt idx="17">
                  <c:v>-0.9070192633766027</c:v>
                </c:pt>
                <c:pt idx="18">
                  <c:v>-1.1666683080641844</c:v>
                </c:pt>
                <c:pt idx="19">
                  <c:v>-1.4111080471669224</c:v>
                </c:pt>
                <c:pt idx="20">
                  <c:v>-1.6371518348632126</c:v>
                </c:pt>
                <c:pt idx="21">
                  <c:v>-1.8418528446910125</c:v>
                </c:pt>
                <c:pt idx="22">
                  <c:v>-2.0225424859373677</c:v>
                </c:pt>
                <c:pt idx="23">
                  <c:v>-2.1768651927994425</c:v>
                </c:pt>
                <c:pt idx="24">
                  <c:v>-2.302809132787125</c:v>
                </c:pt>
                <c:pt idx="25">
                  <c:v>-2.3987324340362433</c:v>
                </c:pt>
                <c:pt idx="26">
                  <c:v>-2.4633845896192326</c:v>
                </c:pt>
                <c:pt idx="27">
                  <c:v>-2.4959227598153393</c:v>
                </c:pt>
                <c:pt idx="28">
                  <c:v>-2.4959227598153393</c:v>
                </c:pt>
                <c:pt idx="29">
                  <c:v>-2.4633845896192326</c:v>
                </c:pt>
                <c:pt idx="30">
                  <c:v>-2.3987324340362437</c:v>
                </c:pt>
                <c:pt idx="31">
                  <c:v>-2.302809132787125</c:v>
                </c:pt>
                <c:pt idx="32">
                  <c:v>-2.1768651927994433</c:v>
                </c:pt>
                <c:pt idx="33">
                  <c:v>-2.022542485937369</c:v>
                </c:pt>
                <c:pt idx="34">
                  <c:v>-1.841852844691012</c:v>
                </c:pt>
                <c:pt idx="35">
                  <c:v>-1.637151834863213</c:v>
                </c:pt>
                <c:pt idx="36">
                  <c:v>-1.4111080471669228</c:v>
                </c:pt>
                <c:pt idx="37">
                  <c:v>-1.1666683080641846</c:v>
                </c:pt>
                <c:pt idx="38">
                  <c:v>-0.9070192633766037</c:v>
                </c:pt>
                <c:pt idx="39">
                  <c:v>-0.6355458354837191</c:v>
                </c:pt>
                <c:pt idx="40">
                  <c:v>-0.3557870956832131</c:v>
                </c:pt>
                <c:pt idx="41">
                  <c:v>-0.07139012698424149</c:v>
                </c:pt>
                <c:pt idx="42">
                  <c:v>0.2139375211971001</c:v>
                </c:pt>
                <c:pt idx="43">
                  <c:v>0.4964761666143638</c:v>
                </c:pt>
                <c:pt idx="44">
                  <c:v>0.772542485937366</c:v>
                </c:pt>
                <c:pt idx="45">
                  <c:v>1.038537532504715</c:v>
                </c:pt>
                <c:pt idx="46">
                  <c:v>1.2909936540974034</c:v>
                </c:pt>
                <c:pt idx="47">
                  <c:v>1.5266196990885952</c:v>
                </c:pt>
                <c:pt idx="48">
                  <c:v>1.742343921638233</c:v>
                </c:pt>
                <c:pt idx="49">
                  <c:v>1.9353540265977054</c:v>
                </c:pt>
                <c:pt idx="50">
                  <c:v>2.103133832077953</c:v>
                </c:pt>
                <c:pt idx="51">
                  <c:v>2.243496071728396</c:v>
                </c:pt>
                <c:pt idx="52">
                  <c:v>2.3546109090988123</c:v>
                </c:pt>
                <c:pt idx="53">
                  <c:v>2.435029792355834</c:v>
                </c:pt>
                <c:pt idx="54">
                  <c:v>2.4837043383713753</c:v>
                </c:pt>
                <c:pt idx="55">
                  <c:v>2.5</c:v>
                </c:pt>
              </c:strCache>
            </c:strRef>
          </c:xVal>
          <c:yVal>
            <c:numRef>
              <c:f>Sphere4!#REF!</c:f>
              <c:numCache>
                <c:ptCount val="56"/>
                <c:pt idx="0">
                  <c:v>0</c:v>
                </c:pt>
                <c:pt idx="1">
                  <c:v>0.28497852472635155</c:v>
                </c:pt>
                <c:pt idx="2">
                  <c:v>0.5662419185644109</c:v>
                </c:pt>
                <c:pt idx="3">
                  <c:v>0.8401234830385752</c:v>
                </c:pt>
                <c:pt idx="4">
                  <c:v>1.1030527531080532</c:v>
                </c:pt>
                <c:pt idx="5">
                  <c:v>1.351602043638994</c:v>
                </c:pt>
                <c:pt idx="6">
                  <c:v>1.582531134522176</c:v>
                </c:pt>
                <c:pt idx="7">
                  <c:v>1.7928295118974087</c:v>
                </c:pt>
                <c:pt idx="8">
                  <c:v>1.9797556148056876</c:v>
                </c:pt>
                <c:pt idx="9">
                  <c:v>2.1408725756289724</c:v>
                </c:pt>
                <c:pt idx="10">
                  <c:v>2.274079988386296</c:v>
                </c:pt>
                <c:pt idx="11">
                  <c:v>2.3776412907378837</c:v>
                </c:pt>
                <c:pt idx="12">
                  <c:v>2.450206402730984</c:v>
                </c:pt>
                <c:pt idx="13">
                  <c:v>2.4908293271567286</c:v>
                </c:pt>
                <c:pt idx="14">
                  <c:v>2.498980482070473</c:v>
                </c:pt>
                <c:pt idx="15">
                  <c:v>2.474553604702332</c:v>
                </c:pt>
                <c:pt idx="16">
                  <c:v>2.417867136754893</c:v>
                </c:pt>
                <c:pt idx="17">
                  <c:v>2.3296600730286308</c:v>
                </c:pt>
                <c:pt idx="18">
                  <c:v>2.2110823274945357</c:v>
                </c:pt>
                <c:pt idx="19">
                  <c:v>2.0636797424069355</c:v>
                </c:pt>
                <c:pt idx="20">
                  <c:v>1.8893739358856456</c:v>
                </c:pt>
                <c:pt idx="21">
                  <c:v>1.6904372506850482</c:v>
                </c:pt>
                <c:pt idx="22">
                  <c:v>1.4694631307311838</c:v>
                </c:pt>
                <c:pt idx="23">
                  <c:v>1.2293323116140102</c:v>
                </c:pt>
                <c:pt idx="24">
                  <c:v>0.973175265793479</c:v>
                </c:pt>
                <c:pt idx="25">
                  <c:v>0.7043313921035742</c:v>
                </c:pt>
                <c:pt idx="26">
                  <c:v>0.4263054815815589</c:v>
                </c:pt>
                <c:pt idx="27">
                  <c:v>0.14272202715692106</c:v>
                </c:pt>
                <c:pt idx="28">
                  <c:v>-0.14272202715691934</c:v>
                </c:pt>
                <c:pt idx="29">
                  <c:v>-0.42630548158155934</c:v>
                </c:pt>
                <c:pt idx="30">
                  <c:v>-0.7043313921035734</c:v>
                </c:pt>
                <c:pt idx="31">
                  <c:v>-0.9731752657934785</c:v>
                </c:pt>
                <c:pt idx="32">
                  <c:v>-1.2293323116140087</c:v>
                </c:pt>
                <c:pt idx="33">
                  <c:v>-1.4694631307311825</c:v>
                </c:pt>
                <c:pt idx="34">
                  <c:v>-1.6904372506850487</c:v>
                </c:pt>
                <c:pt idx="35">
                  <c:v>-1.8893739358856454</c:v>
                </c:pt>
                <c:pt idx="36">
                  <c:v>-2.063679742406935</c:v>
                </c:pt>
                <c:pt idx="37">
                  <c:v>-2.2110823274945353</c:v>
                </c:pt>
                <c:pt idx="38">
                  <c:v>-2.3296600730286303</c:v>
                </c:pt>
                <c:pt idx="39">
                  <c:v>-2.4178671367548925</c:v>
                </c:pt>
                <c:pt idx="40">
                  <c:v>-2.4745536047023315</c:v>
                </c:pt>
                <c:pt idx="41">
                  <c:v>-2.498980482070473</c:v>
                </c:pt>
                <c:pt idx="42">
                  <c:v>-2.490829327156728</c:v>
                </c:pt>
                <c:pt idx="43">
                  <c:v>-2.450206402730984</c:v>
                </c:pt>
                <c:pt idx="44">
                  <c:v>-2.3776412907378845</c:v>
                </c:pt>
                <c:pt idx="45">
                  <c:v>-2.2740799883862963</c:v>
                </c:pt>
                <c:pt idx="46">
                  <c:v>-2.1408725756289733</c:v>
                </c:pt>
                <c:pt idx="47">
                  <c:v>-1.9797556148056876</c:v>
                </c:pt>
                <c:pt idx="48">
                  <c:v>-1.7928295118974091</c:v>
                </c:pt>
                <c:pt idx="49">
                  <c:v>-1.582531134522177</c:v>
                </c:pt>
                <c:pt idx="50">
                  <c:v>-1.3516020436389935</c:v>
                </c:pt>
                <c:pt idx="51">
                  <c:v>-1.1030527531080536</c:v>
                </c:pt>
                <c:pt idx="52">
                  <c:v>-0.8401234830385741</c:v>
                </c:pt>
                <c:pt idx="53">
                  <c:v>-0.5662419185644103</c:v>
                </c:pt>
                <c:pt idx="54">
                  <c:v>-0.28497852472635377</c:v>
                </c:pt>
                <c:pt idx="55">
                  <c:v>-6.1257422745431E-16</c:v>
                </c:pt>
              </c:numCache>
            </c:numRef>
          </c:yVal>
          <c:smooth val="0"/>
        </c:ser>
        <c:ser>
          <c:idx val="3"/>
          <c:order val="3"/>
          <c:spPr>
            <a:ln w="38100">
              <a:solidFill>
                <a:srgbClr val="CCFFCC"/>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Sphere4!#REF!</c:f>
              <c:strCache>
                <c:ptCount val="56"/>
                <c:pt idx="0">
                  <c:v>3.5</c:v>
                </c:pt>
                <c:pt idx="1">
                  <c:v>3.477186073719926</c:v>
                </c:pt>
                <c:pt idx="2">
                  <c:v>3.409041709298167</c:v>
                </c:pt>
                <c:pt idx="3">
                  <c:v>3.2964552727383367</c:v>
                </c:pt>
                <c:pt idx="4">
                  <c:v>3.1408945004197544</c:v>
                </c:pt>
                <c:pt idx="5">
                  <c:v>2.9443873649091343</c:v>
                </c:pt>
                <c:pt idx="6">
                  <c:v>2.7094956372367887</c:v>
                </c:pt>
                <c:pt idx="7">
                  <c:v>2.4392814902935274</c:v>
                </c:pt>
                <c:pt idx="8">
                  <c:v>2.1372675787240336</c:v>
                </c:pt>
                <c:pt idx="9">
                  <c:v>1.8073911157363667</c:v>
                </c:pt>
                <c:pt idx="10">
                  <c:v>1.4539525455066025</c:v>
                </c:pt>
                <c:pt idx="11">
                  <c:v>1.081559480312317</c:v>
                </c:pt>
                <c:pt idx="12">
                  <c:v>0.6950666332601094</c:v>
                </c:pt>
                <c:pt idx="13">
                  <c:v>0.29951252967593867</c:v>
                </c:pt>
                <c:pt idx="14">
                  <c:v>-0.09994617777793646</c:v>
                </c:pt>
                <c:pt idx="15">
                  <c:v>-0.4981019339564975</c:v>
                </c:pt>
                <c:pt idx="16">
                  <c:v>-0.8897641696772037</c:v>
                </c:pt>
                <c:pt idx="17">
                  <c:v>-1.2698269687272437</c:v>
                </c:pt>
                <c:pt idx="18">
                  <c:v>-1.633335631289858</c:v>
                </c:pt>
                <c:pt idx="19">
                  <c:v>-1.9755512660336914</c:v>
                </c:pt>
                <c:pt idx="20">
                  <c:v>-2.2920125688084974</c:v>
                </c:pt>
                <c:pt idx="21">
                  <c:v>-2.578593982567418</c:v>
                </c:pt>
                <c:pt idx="22">
                  <c:v>-2.8315594803123147</c:v>
                </c:pt>
                <c:pt idx="23">
                  <c:v>-3.0476112699192197</c:v>
                </c:pt>
                <c:pt idx="24">
                  <c:v>-3.223932785901975</c:v>
                </c:pt>
                <c:pt idx="25">
                  <c:v>-3.3582254076507407</c:v>
                </c:pt>
                <c:pt idx="26">
                  <c:v>-3.4487384254669258</c:v>
                </c:pt>
                <c:pt idx="27">
                  <c:v>-3.494291863741475</c:v>
                </c:pt>
                <c:pt idx="28">
                  <c:v>-3.494291863741475</c:v>
                </c:pt>
                <c:pt idx="29">
                  <c:v>-3.4487384254669253</c:v>
                </c:pt>
                <c:pt idx="30">
                  <c:v>-3.358225407650741</c:v>
                </c:pt>
                <c:pt idx="31">
                  <c:v>-3.2239327859019755</c:v>
                </c:pt>
                <c:pt idx="32">
                  <c:v>-3.0476112699192206</c:v>
                </c:pt>
                <c:pt idx="33">
                  <c:v>-2.8315594803123165</c:v>
                </c:pt>
                <c:pt idx="34">
                  <c:v>-2.578593982567417</c:v>
                </c:pt>
                <c:pt idx="35">
                  <c:v>-2.2920125688084982</c:v>
                </c:pt>
                <c:pt idx="36">
                  <c:v>-1.9755512660336922</c:v>
                </c:pt>
                <c:pt idx="37">
                  <c:v>-1.6333356312898586</c:v>
                </c:pt>
                <c:pt idx="38">
                  <c:v>-1.269826968727245</c:v>
                </c:pt>
                <c:pt idx="39">
                  <c:v>-0.8897641696772068</c:v>
                </c:pt>
                <c:pt idx="40">
                  <c:v>-0.49810193395649827</c:v>
                </c:pt>
                <c:pt idx="41">
                  <c:v>-0.09994617777793809</c:v>
                </c:pt>
                <c:pt idx="42">
                  <c:v>0.29951252967594016</c:v>
                </c:pt>
                <c:pt idx="43">
                  <c:v>0.6950666332601093</c:v>
                </c:pt>
                <c:pt idx="44">
                  <c:v>1.0815594803123123</c:v>
                </c:pt>
                <c:pt idx="45">
                  <c:v>1.4539525455066011</c:v>
                </c:pt>
                <c:pt idx="46">
                  <c:v>1.807391115736365</c:v>
                </c:pt>
                <c:pt idx="47">
                  <c:v>2.137267578724033</c:v>
                </c:pt>
                <c:pt idx="48">
                  <c:v>2.439281490293526</c:v>
                </c:pt>
                <c:pt idx="49">
                  <c:v>2.7094956372367873</c:v>
                </c:pt>
                <c:pt idx="50">
                  <c:v>2.9443873649091343</c:v>
                </c:pt>
                <c:pt idx="51">
                  <c:v>3.140894500419754</c:v>
                </c:pt>
                <c:pt idx="52">
                  <c:v>3.2964552727383367</c:v>
                </c:pt>
                <c:pt idx="53">
                  <c:v>3.4090417092981675</c:v>
                </c:pt>
                <c:pt idx="54">
                  <c:v>3.4771860737199254</c:v>
                </c:pt>
                <c:pt idx="55">
                  <c:v>3.5</c:v>
                </c:pt>
              </c:strCache>
            </c:strRef>
          </c:xVal>
          <c:yVal>
            <c:numRef>
              <c:f>Sphere4!#REF!</c:f>
              <c:numCache>
                <c:ptCount val="56"/>
                <c:pt idx="0">
                  <c:v>0</c:v>
                </c:pt>
                <c:pt idx="1">
                  <c:v>0.3989699346168922</c:v>
                </c:pt>
                <c:pt idx="2">
                  <c:v>0.7927386859901753</c:v>
                </c:pt>
                <c:pt idx="3">
                  <c:v>1.1761728762540054</c:v>
                </c:pt>
                <c:pt idx="4">
                  <c:v>1.5442738543512744</c:v>
                </c:pt>
                <c:pt idx="5">
                  <c:v>1.8922428610945914</c:v>
                </c:pt>
                <c:pt idx="6">
                  <c:v>2.2155435883310464</c:v>
                </c:pt>
                <c:pt idx="7">
                  <c:v>2.509961316656372</c:v>
                </c:pt>
                <c:pt idx="8">
                  <c:v>2.771657860727963</c:v>
                </c:pt>
                <c:pt idx="9">
                  <c:v>2.9972216058805614</c:v>
                </c:pt>
                <c:pt idx="10">
                  <c:v>3.1837119837408143</c:v>
                </c:pt>
                <c:pt idx="11">
                  <c:v>3.3286978070330373</c:v>
                </c:pt>
                <c:pt idx="12">
                  <c:v>3.430288963823377</c:v>
                </c:pt>
                <c:pt idx="13">
                  <c:v>3.48716105801942</c:v>
                </c:pt>
                <c:pt idx="14">
                  <c:v>3.4985726748986625</c:v>
                </c:pt>
                <c:pt idx="15">
                  <c:v>3.464375046583265</c:v>
                </c:pt>
                <c:pt idx="16">
                  <c:v>3.3850139914568502</c:v>
                </c:pt>
                <c:pt idx="17">
                  <c:v>3.261524102240083</c:v>
                </c:pt>
                <c:pt idx="18">
                  <c:v>3.09551525849235</c:v>
                </c:pt>
                <c:pt idx="19">
                  <c:v>2.889151639369709</c:v>
                </c:pt>
                <c:pt idx="20">
                  <c:v>2.645123510239904</c:v>
                </c:pt>
                <c:pt idx="21">
                  <c:v>2.3666121509590674</c:v>
                </c:pt>
                <c:pt idx="22">
                  <c:v>2.0572483830236576</c:v>
                </c:pt>
                <c:pt idx="23">
                  <c:v>1.7210652362596144</c:v>
                </c:pt>
                <c:pt idx="24">
                  <c:v>1.3624453721108707</c:v>
                </c:pt>
                <c:pt idx="25">
                  <c:v>0.9860639489450038</c:v>
                </c:pt>
                <c:pt idx="26">
                  <c:v>0.5968276742141825</c:v>
                </c:pt>
                <c:pt idx="27">
                  <c:v>0.1998108380196895</c:v>
                </c:pt>
                <c:pt idx="28">
                  <c:v>-0.19981083801968708</c:v>
                </c:pt>
                <c:pt idx="29">
                  <c:v>-0.5968276742141831</c:v>
                </c:pt>
                <c:pt idx="30">
                  <c:v>-0.9860639489450029</c:v>
                </c:pt>
                <c:pt idx="31">
                  <c:v>-1.3624453721108698</c:v>
                </c:pt>
                <c:pt idx="32">
                  <c:v>-1.7210652362596122</c:v>
                </c:pt>
                <c:pt idx="33">
                  <c:v>-2.0572483830236554</c:v>
                </c:pt>
                <c:pt idx="34">
                  <c:v>-2.3666121509590683</c:v>
                </c:pt>
                <c:pt idx="35">
                  <c:v>-2.6451235102399036</c:v>
                </c:pt>
                <c:pt idx="36">
                  <c:v>-2.889151639369709</c:v>
                </c:pt>
                <c:pt idx="37">
                  <c:v>-3.0955152584923495</c:v>
                </c:pt>
                <c:pt idx="38">
                  <c:v>-3.2615241022400827</c:v>
                </c:pt>
                <c:pt idx="39">
                  <c:v>-3.3850139914568493</c:v>
                </c:pt>
                <c:pt idx="40">
                  <c:v>-3.4643750465832643</c:v>
                </c:pt>
                <c:pt idx="41">
                  <c:v>-3.4985726748986625</c:v>
                </c:pt>
                <c:pt idx="42">
                  <c:v>-3.48716105801942</c:v>
                </c:pt>
                <c:pt idx="43">
                  <c:v>-3.430288963823377</c:v>
                </c:pt>
                <c:pt idx="44">
                  <c:v>-3.3286978070330386</c:v>
                </c:pt>
                <c:pt idx="45">
                  <c:v>-3.1837119837408148</c:v>
                </c:pt>
                <c:pt idx="46">
                  <c:v>-2.9972216058805627</c:v>
                </c:pt>
                <c:pt idx="47">
                  <c:v>-2.771657860727963</c:v>
                </c:pt>
                <c:pt idx="48">
                  <c:v>-2.509961316656373</c:v>
                </c:pt>
                <c:pt idx="49">
                  <c:v>-2.215543588331048</c:v>
                </c:pt>
                <c:pt idx="50">
                  <c:v>-1.8922428610945912</c:v>
                </c:pt>
                <c:pt idx="51">
                  <c:v>-1.544273854351275</c:v>
                </c:pt>
                <c:pt idx="52">
                  <c:v>-1.1761728762540038</c:v>
                </c:pt>
                <c:pt idx="53">
                  <c:v>-0.7927386859901745</c:v>
                </c:pt>
                <c:pt idx="54">
                  <c:v>-0.3989699346168953</c:v>
                </c:pt>
                <c:pt idx="55">
                  <c:v>-8.57603918436034E-16</c:v>
                </c:pt>
              </c:numCache>
            </c:numRef>
          </c:yVal>
          <c:smooth val="0"/>
        </c:ser>
        <c:axId val="52155686"/>
        <c:axId val="66747991"/>
      </c:scatterChart>
      <c:valAx>
        <c:axId val="52155686"/>
        <c:scaling>
          <c:orientation val="minMax"/>
          <c:max val="4"/>
          <c:min val="-4"/>
        </c:scaling>
        <c:axPos val="b"/>
        <c:majorGridlines/>
        <c:delete val="0"/>
        <c:numFmt formatCode="General" sourceLinked="1"/>
        <c:majorTickMark val="out"/>
        <c:minorTickMark val="none"/>
        <c:tickLblPos val="nextTo"/>
        <c:crossAx val="66747991"/>
        <c:crossesAt val="-99"/>
        <c:crossBetween val="midCat"/>
        <c:dispUnits/>
        <c:majorUnit val="1"/>
      </c:valAx>
      <c:valAx>
        <c:axId val="66747991"/>
        <c:scaling>
          <c:orientation val="minMax"/>
          <c:max val="4"/>
          <c:min val="-4"/>
        </c:scaling>
        <c:axPos val="l"/>
        <c:majorGridlines/>
        <c:delete val="0"/>
        <c:numFmt formatCode="General" sourceLinked="1"/>
        <c:majorTickMark val="out"/>
        <c:minorTickMark val="none"/>
        <c:tickLblPos val="nextTo"/>
        <c:crossAx val="52155686"/>
        <c:crossesAt val="-99"/>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n = 1 = z</a:t>
            </a:r>
          </a:p>
        </c:rich>
      </c:tx>
      <c:layout>
        <c:manualLayout>
          <c:xMode val="factor"/>
          <c:yMode val="factor"/>
          <c:x val="-0.4295"/>
          <c:y val="0.3925"/>
        </c:manualLayout>
      </c:layout>
    </c:title>
    <c:plotArea>
      <c:layout>
        <c:manualLayout>
          <c:xMode val="edge"/>
          <c:yMode val="edge"/>
          <c:x val="0.209"/>
          <c:y val="0"/>
          <c:w val="0.791"/>
          <c:h val="1"/>
        </c:manualLayout>
      </c:layout>
      <c:scatterChart>
        <c:scatterStyle val="lineMarker"/>
        <c:varyColors val="0"/>
        <c:ser>
          <c:idx val="0"/>
          <c:order val="0"/>
          <c:tx>
            <c:strRef>
              <c:f>Cylinder!$P$3:$Q$3</c:f>
              <c:strCache>
                <c:ptCount val="1"/>
                <c:pt idx="0">
                  <c:v>x 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36"/>
            <c:spPr>
              <a:solidFill>
                <a:srgbClr val="FF00FF"/>
              </a:solidFill>
              <a:ln>
                <a:solidFill>
                  <a:srgbClr val="000000"/>
                </a:solidFill>
              </a:ln>
            </c:spPr>
          </c:marker>
          <c:dPt>
            <c:idx val="18"/>
            <c:spPr>
              <a:ln w="3175">
                <a:noFill/>
              </a:ln>
            </c:spPr>
            <c:marker>
              <c:size val="36"/>
              <c:spPr>
                <a:solidFill>
                  <a:srgbClr val="FF99CC"/>
                </a:solidFill>
                <a:ln>
                  <a:solidFill>
                    <a:srgbClr val="000000"/>
                  </a:solidFill>
                </a:ln>
              </c:spPr>
            </c:marker>
          </c:dPt>
          <c:dPt>
            <c:idx val="19"/>
            <c:spPr>
              <a:ln w="3175">
                <a:noFill/>
              </a:ln>
            </c:spPr>
            <c:marker>
              <c:size val="36"/>
              <c:spPr>
                <a:solidFill>
                  <a:srgbClr val="FF99CC"/>
                </a:solidFill>
                <a:ln>
                  <a:solidFill>
                    <a:srgbClr val="000000"/>
                  </a:solidFill>
                </a:ln>
              </c:spPr>
            </c:marker>
          </c:dPt>
          <c:dPt>
            <c:idx val="30"/>
            <c:spPr>
              <a:ln w="3175">
                <a:noFill/>
              </a:ln>
            </c:spPr>
            <c:marker>
              <c:size val="36"/>
              <c:spPr>
                <a:solidFill>
                  <a:srgbClr val="FFFF00"/>
                </a:solidFill>
                <a:ln>
                  <a:solidFill>
                    <a:srgbClr val="000000"/>
                  </a:solidFill>
                </a:ln>
              </c:spPr>
            </c:marker>
          </c:dPt>
          <c:dPt>
            <c:idx val="31"/>
            <c:spPr>
              <a:ln w="3175">
                <a:noFill/>
              </a:ln>
            </c:spPr>
            <c:marker>
              <c:size val="36"/>
              <c:spPr>
                <a:solidFill>
                  <a:srgbClr val="FFFF00"/>
                </a:solidFill>
                <a:ln>
                  <a:solidFill>
                    <a:srgbClr val="000000"/>
                  </a:solidFill>
                </a:ln>
              </c:spPr>
            </c:marker>
          </c:dPt>
          <c:dPt>
            <c:idx val="32"/>
            <c:spPr>
              <a:ln w="3175">
                <a:noFill/>
              </a:ln>
            </c:spPr>
            <c:marker>
              <c:size val="36"/>
              <c:spPr>
                <a:solidFill>
                  <a:srgbClr val="FFFF00"/>
                </a:solidFill>
                <a:ln>
                  <a:solidFill>
                    <a:srgbClr val="000000"/>
                  </a:solidFill>
                </a:ln>
              </c:spPr>
            </c:marker>
          </c:dPt>
          <c:dPt>
            <c:idx val="33"/>
            <c:spPr>
              <a:ln w="3175">
                <a:noFill/>
              </a:ln>
            </c:spPr>
            <c:marker>
              <c:size val="36"/>
              <c:spPr>
                <a:solidFill>
                  <a:srgbClr val="FFFF00"/>
                </a:solidFill>
                <a:ln>
                  <a:solidFill>
                    <a:srgbClr val="000000"/>
                  </a:solidFill>
                </a:ln>
              </c:spPr>
            </c:marker>
          </c:dPt>
          <c:dPt>
            <c:idx val="34"/>
            <c:spPr>
              <a:ln w="3175">
                <a:noFill/>
              </a:ln>
            </c:spPr>
            <c:marker>
              <c:size val="36"/>
              <c:spPr>
                <a:solidFill>
                  <a:srgbClr val="FFFF00"/>
                </a:solidFill>
                <a:ln>
                  <a:solidFill>
                    <a:srgbClr val="000000"/>
                  </a:solidFill>
                </a:ln>
              </c:spPr>
            </c:marker>
          </c:dPt>
          <c:dPt>
            <c:idx val="35"/>
            <c:spPr>
              <a:ln w="3175">
                <a:noFill/>
              </a:ln>
            </c:spPr>
            <c:marker>
              <c:size val="36"/>
              <c:spPr>
                <a:solidFill>
                  <a:srgbClr val="FFFF00"/>
                </a:solidFill>
                <a:ln>
                  <a:solidFill>
                    <a:srgbClr val="000000"/>
                  </a:solidFill>
                </a:ln>
              </c:spPr>
            </c:marker>
          </c:dPt>
          <c:dPt>
            <c:idx val="38"/>
            <c:spPr>
              <a:ln w="3175">
                <a:noFill/>
              </a:ln>
            </c:spPr>
            <c:marker>
              <c:size val="36"/>
              <c:spPr>
                <a:solidFill>
                  <a:srgbClr val="CCFFCC"/>
                </a:solidFill>
                <a:ln>
                  <a:solidFill>
                    <a:srgbClr val="000000"/>
                  </a:solidFill>
                </a:ln>
              </c:spPr>
            </c:marker>
          </c:dPt>
          <c:dPt>
            <c:idx val="39"/>
            <c:spPr>
              <a:ln w="3175">
                <a:noFill/>
              </a:ln>
            </c:spPr>
            <c:marker>
              <c:size val="36"/>
              <c:spPr>
                <a:solidFill>
                  <a:srgbClr val="CCFFCC"/>
                </a:solidFill>
                <a:ln>
                  <a:solidFill>
                    <a:srgbClr val="000000"/>
                  </a:solidFill>
                </a:ln>
              </c:spPr>
            </c:marker>
          </c:dPt>
          <c:dPt>
            <c:idx val="40"/>
            <c:spPr>
              <a:ln w="3175">
                <a:noFill/>
              </a:ln>
            </c:spPr>
            <c:marker>
              <c:size val="36"/>
              <c:spPr>
                <a:solidFill>
                  <a:srgbClr val="CCFFCC"/>
                </a:solidFill>
                <a:ln>
                  <a:solidFill>
                    <a:srgbClr val="000000"/>
                  </a:solidFill>
                </a:ln>
              </c:spPr>
            </c:marker>
          </c:dPt>
          <c:dPt>
            <c:idx val="41"/>
            <c:spPr>
              <a:ln w="3175">
                <a:noFill/>
              </a:ln>
            </c:spPr>
            <c:marker>
              <c:size val="36"/>
              <c:spPr>
                <a:solidFill>
                  <a:srgbClr val="CCFFCC"/>
                </a:solidFill>
                <a:ln>
                  <a:solidFill>
                    <a:srgbClr val="000000"/>
                  </a:solidFill>
                </a:ln>
              </c:spPr>
            </c:marker>
          </c:dPt>
          <c:dPt>
            <c:idx val="42"/>
            <c:spPr>
              <a:ln w="3175">
                <a:noFill/>
              </a:ln>
            </c:spPr>
            <c:marker>
              <c:size val="36"/>
              <c:spPr>
                <a:solidFill>
                  <a:srgbClr val="CCFFCC"/>
                </a:solidFill>
                <a:ln>
                  <a:solidFill>
                    <a:srgbClr val="000000"/>
                  </a:solidFill>
                </a:ln>
              </c:spPr>
            </c:marker>
          </c:dPt>
          <c:dPt>
            <c:idx val="43"/>
            <c:spPr>
              <a:ln w="3175">
                <a:noFill/>
              </a:ln>
            </c:spPr>
            <c:marker>
              <c:size val="36"/>
              <c:spPr>
                <a:solidFill>
                  <a:srgbClr val="CCFFCC"/>
                </a:solidFill>
                <a:ln>
                  <a:solidFill>
                    <a:srgbClr val="000000"/>
                  </a:solidFill>
                </a:ln>
              </c:spPr>
            </c:marker>
          </c:dPt>
          <c:dPt>
            <c:idx val="44"/>
            <c:spPr>
              <a:ln w="3175">
                <a:noFill/>
              </a:ln>
            </c:spPr>
            <c:marker>
              <c:size val="36"/>
              <c:spPr>
                <a:solidFill>
                  <a:srgbClr val="CCFFCC"/>
                </a:solidFill>
                <a:ln>
                  <a:solidFill>
                    <a:srgbClr val="000000"/>
                  </a:solidFill>
                </a:ln>
              </c:spPr>
            </c:marker>
          </c:dPt>
          <c:dPt>
            <c:idx val="45"/>
            <c:spPr>
              <a:ln w="3175">
                <a:noFill/>
              </a:ln>
            </c:spPr>
            <c:marker>
              <c:size val="36"/>
              <c:spPr>
                <a:solidFill>
                  <a:srgbClr val="CCFFCC"/>
                </a:solidFill>
                <a:ln>
                  <a:solidFill>
                    <a:srgbClr val="000000"/>
                  </a:solidFill>
                </a:ln>
              </c:spPr>
            </c:marker>
          </c:dPt>
          <c:dPt>
            <c:idx val="46"/>
            <c:spPr>
              <a:ln w="3175">
                <a:noFill/>
              </a:ln>
            </c:spPr>
            <c:marker>
              <c:size val="36"/>
              <c:spPr>
                <a:solidFill>
                  <a:srgbClr val="CCFFCC"/>
                </a:solidFill>
                <a:ln>
                  <a:solidFill>
                    <a:srgbClr val="000000"/>
                  </a:solidFill>
                </a:ln>
              </c:spPr>
            </c:marker>
          </c:dPt>
          <c:dPt>
            <c:idx val="47"/>
            <c:spPr>
              <a:ln w="3175">
                <a:noFill/>
              </a:ln>
            </c:spPr>
            <c:marker>
              <c:size val="36"/>
              <c:spPr>
                <a:solidFill>
                  <a:srgbClr val="CCFFCC"/>
                </a:solidFill>
                <a:ln>
                  <a:solidFill>
                    <a:srgbClr val="000000"/>
                  </a:solidFill>
                </a:ln>
              </c:spPr>
            </c:marker>
          </c:dPt>
          <c:dPt>
            <c:idx val="56"/>
            <c:spPr>
              <a:ln w="3175">
                <a:noFill/>
              </a:ln>
            </c:spPr>
            <c:marker>
              <c:size val="36"/>
              <c:spPr>
                <a:solidFill>
                  <a:srgbClr val="00FFFF"/>
                </a:solidFill>
                <a:ln>
                  <a:solidFill>
                    <a:srgbClr val="000000"/>
                  </a:solidFill>
                </a:ln>
              </c:spPr>
            </c:marker>
          </c:dPt>
          <c:dPt>
            <c:idx val="57"/>
            <c:spPr>
              <a:ln w="3175">
                <a:noFill/>
              </a:ln>
            </c:spPr>
            <c:marker>
              <c:size val="36"/>
              <c:spPr>
                <a:solidFill>
                  <a:srgbClr val="00FFFF"/>
                </a:solidFill>
                <a:ln>
                  <a:solidFill>
                    <a:srgbClr val="000000"/>
                  </a:solidFill>
                </a:ln>
              </c:spPr>
            </c:marker>
          </c:dPt>
          <c:dPt>
            <c:idx val="58"/>
            <c:spPr>
              <a:ln w="3175">
                <a:noFill/>
              </a:ln>
            </c:spPr>
            <c:marker>
              <c:size val="36"/>
              <c:spPr>
                <a:solidFill>
                  <a:srgbClr val="00FFFF"/>
                </a:solidFill>
                <a:ln>
                  <a:solidFill>
                    <a:srgbClr val="000000"/>
                  </a:solidFill>
                </a:ln>
              </c:spPr>
            </c:marker>
          </c:dPt>
          <c:dPt>
            <c:idx val="59"/>
            <c:spPr>
              <a:ln w="3175">
                <a:noFill/>
              </a:ln>
            </c:spPr>
            <c:marker>
              <c:size val="36"/>
              <c:spPr>
                <a:solidFill>
                  <a:srgbClr val="00FFFF"/>
                </a:solidFill>
                <a:ln>
                  <a:solidFill>
                    <a:srgbClr val="000000"/>
                  </a:solidFill>
                </a:ln>
              </c:spPr>
            </c:marker>
          </c:dPt>
          <c:dPt>
            <c:idx val="60"/>
            <c:spPr>
              <a:ln w="3175">
                <a:noFill/>
              </a:ln>
            </c:spPr>
            <c:marker>
              <c:size val="36"/>
              <c:spPr>
                <a:solidFill>
                  <a:srgbClr val="00FFFF"/>
                </a:solidFill>
                <a:ln>
                  <a:solidFill>
                    <a:srgbClr val="000000"/>
                  </a:solidFill>
                </a:ln>
              </c:spPr>
            </c:marker>
          </c:dPt>
          <c:dPt>
            <c:idx val="61"/>
            <c:spPr>
              <a:ln w="3175">
                <a:noFill/>
              </a:ln>
            </c:spPr>
            <c:marker>
              <c:size val="36"/>
              <c:spPr>
                <a:solidFill>
                  <a:srgbClr val="00FFFF"/>
                </a:solidFill>
                <a:ln>
                  <a:solidFill>
                    <a:srgbClr val="000000"/>
                  </a:solidFill>
                </a:ln>
              </c:spPr>
            </c:marker>
          </c:dPt>
          <c:dPt>
            <c:idx val="62"/>
            <c:spPr>
              <a:ln w="3175">
                <a:noFill/>
              </a:ln>
            </c:spPr>
            <c:marker>
              <c:size val="36"/>
              <c:spPr>
                <a:solidFill>
                  <a:srgbClr val="00FFFF"/>
                </a:solidFill>
                <a:ln>
                  <a:solidFill>
                    <a:srgbClr val="000000"/>
                  </a:solidFill>
                </a:ln>
              </c:spPr>
            </c:marker>
          </c:dPt>
          <c:dPt>
            <c:idx val="63"/>
            <c:spPr>
              <a:ln w="3175">
                <a:noFill/>
              </a:ln>
            </c:spPr>
            <c:marker>
              <c:size val="36"/>
              <c:spPr>
                <a:solidFill>
                  <a:srgbClr val="00FFFF"/>
                </a:solidFill>
                <a:ln>
                  <a:solidFill>
                    <a:srgbClr val="000000"/>
                  </a:solidFill>
                </a:ln>
              </c:spPr>
            </c:marker>
          </c:dPt>
          <c:dPt>
            <c:idx val="64"/>
            <c:spPr>
              <a:ln w="3175">
                <a:noFill/>
              </a:ln>
            </c:spPr>
            <c:marker>
              <c:size val="36"/>
              <c:spPr>
                <a:solidFill>
                  <a:srgbClr val="00FFFF"/>
                </a:solidFill>
                <a:ln>
                  <a:solidFill>
                    <a:srgbClr val="000000"/>
                  </a:solidFill>
                </a:ln>
              </c:spPr>
            </c:marker>
          </c:dPt>
          <c:dPt>
            <c:idx val="65"/>
            <c:spPr>
              <a:ln w="3175">
                <a:noFill/>
              </a:ln>
            </c:spPr>
            <c:marker>
              <c:size val="36"/>
              <c:spPr>
                <a:solidFill>
                  <a:srgbClr val="00FFFF"/>
                </a:solidFill>
                <a:ln>
                  <a:solidFill>
                    <a:srgbClr val="000000"/>
                  </a:solidFill>
                </a:ln>
              </c:spPr>
            </c:marker>
          </c:dPt>
          <c:dPt>
            <c:idx val="66"/>
            <c:spPr>
              <a:ln w="3175">
                <a:noFill/>
              </a:ln>
            </c:spPr>
            <c:marker>
              <c:size val="36"/>
              <c:spPr>
                <a:solidFill>
                  <a:srgbClr val="00FFFF"/>
                </a:solidFill>
                <a:ln>
                  <a:solidFill>
                    <a:srgbClr val="000000"/>
                  </a:solidFill>
                </a:ln>
              </c:spPr>
            </c:marker>
          </c:dPt>
          <c:dPt>
            <c:idx val="67"/>
            <c:spPr>
              <a:ln w="3175">
                <a:noFill/>
              </a:ln>
            </c:spPr>
            <c:marker>
              <c:size val="36"/>
              <c:spPr>
                <a:solidFill>
                  <a:srgbClr val="00FFFF"/>
                </a:solidFill>
                <a:ln>
                  <a:solidFill>
                    <a:srgbClr val="000000"/>
                  </a:solidFill>
                </a:ln>
              </c:spPr>
            </c:marker>
          </c:dPt>
          <c:dPt>
            <c:idx val="68"/>
            <c:spPr>
              <a:ln w="3175">
                <a:noFill/>
              </a:ln>
            </c:spPr>
            <c:marker>
              <c:size val="36"/>
              <c:spPr>
                <a:solidFill>
                  <a:srgbClr val="00FFFF"/>
                </a:solidFill>
                <a:ln>
                  <a:solidFill>
                    <a:srgbClr val="000000"/>
                  </a:solidFill>
                </a:ln>
              </c:spPr>
            </c:marker>
          </c:dPt>
          <c:dPt>
            <c:idx val="69"/>
            <c:spPr>
              <a:ln w="3175">
                <a:noFill/>
              </a:ln>
            </c:spPr>
            <c:marker>
              <c:size val="36"/>
              <c:spPr>
                <a:solidFill>
                  <a:srgbClr val="00FFFF"/>
                </a:solidFill>
                <a:ln>
                  <a:solidFill>
                    <a:srgbClr val="000000"/>
                  </a:solidFill>
                </a:ln>
              </c:spPr>
            </c:marker>
          </c:dPt>
          <c:xVal>
            <c:numRef>
              <c:f>Cylinder!$P$4:$P$33</c:f>
              <c:numCache>
                <c:ptCount val="30"/>
                <c:pt idx="0">
                  <c:v>2</c:v>
                </c:pt>
                <c:pt idx="1">
                  <c:v>2</c:v>
                </c:pt>
                <c:pt idx="2">
                  <c:v>2</c:v>
                </c:pt>
                <c:pt idx="3">
                  <c:v>2</c:v>
                </c:pt>
                <c:pt idx="4">
                  <c:v>3</c:v>
                </c:pt>
                <c:pt idx="5">
                  <c:v>3</c:v>
                </c:pt>
                <c:pt idx="6">
                  <c:v>3</c:v>
                </c:pt>
                <c:pt idx="7">
                  <c:v>3</c:v>
                </c:pt>
                <c:pt idx="8">
                  <c:v>3</c:v>
                </c:pt>
                <c:pt idx="9">
                  <c:v>3</c:v>
                </c:pt>
                <c:pt idx="10">
                  <c:v>2</c:v>
                </c:pt>
                <c:pt idx="11">
                  <c:v>2</c:v>
                </c:pt>
                <c:pt idx="12">
                  <c:v>3</c:v>
                </c:pt>
                <c:pt idx="13">
                  <c:v>3</c:v>
                </c:pt>
                <c:pt idx="14">
                  <c:v>3</c:v>
                </c:pt>
                <c:pt idx="15">
                  <c:v>3</c:v>
                </c:pt>
                <c:pt idx="16">
                  <c:v>3</c:v>
                </c:pt>
                <c:pt idx="17">
                  <c:v>3</c:v>
                </c:pt>
                <c:pt idx="18">
                  <c:v>1</c:v>
                </c:pt>
                <c:pt idx="19">
                  <c:v>-1</c:v>
                </c:pt>
                <c:pt idx="20">
                  <c:v>4</c:v>
                </c:pt>
                <c:pt idx="21">
                  <c:v>4</c:v>
                </c:pt>
                <c:pt idx="22">
                  <c:v>4</c:v>
                </c:pt>
                <c:pt idx="23">
                  <c:v>4</c:v>
                </c:pt>
                <c:pt idx="24">
                  <c:v>4</c:v>
                </c:pt>
                <c:pt idx="25">
                  <c:v>4</c:v>
                </c:pt>
                <c:pt idx="26">
                  <c:v>4</c:v>
                </c:pt>
                <c:pt idx="27">
                  <c:v>4</c:v>
                </c:pt>
                <c:pt idx="28">
                  <c:v>4</c:v>
                </c:pt>
                <c:pt idx="29">
                  <c:v>4</c:v>
                </c:pt>
              </c:numCache>
            </c:numRef>
          </c:xVal>
          <c:yVal>
            <c:numRef>
              <c:f>Cylinder!$Q$4:$Q$33</c:f>
              <c:numCache>
                <c:ptCount val="3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0</c:v>
                </c:pt>
                <c:pt idx="19">
                  <c:v>1.22514845490862E-16</c:v>
                </c:pt>
                <c:pt idx="20">
                  <c:v>#N/A</c:v>
                </c:pt>
                <c:pt idx="21">
                  <c:v>#N/A</c:v>
                </c:pt>
                <c:pt idx="22">
                  <c:v>#N/A</c:v>
                </c:pt>
                <c:pt idx="23">
                  <c:v>#N/A</c:v>
                </c:pt>
                <c:pt idx="24">
                  <c:v>#N/A</c:v>
                </c:pt>
                <c:pt idx="25">
                  <c:v>#N/A</c:v>
                </c:pt>
                <c:pt idx="26">
                  <c:v>#N/A</c:v>
                </c:pt>
                <c:pt idx="27">
                  <c:v>#N/A</c:v>
                </c:pt>
                <c:pt idx="28">
                  <c:v>#N/A</c:v>
                </c:pt>
                <c:pt idx="29">
                  <c:v>#N/A</c:v>
                </c:pt>
              </c:numCache>
            </c:numRef>
          </c:yVal>
          <c:smooth val="0"/>
        </c:ser>
        <c:ser>
          <c:idx val="1"/>
          <c:order val="1"/>
          <c:spPr>
            <a:ln w="381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Sphere4!#REF!</c:f>
              <c:strCache>
                <c:ptCount val="56"/>
                <c:pt idx="0">
                  <c:v>1.5</c:v>
                </c:pt>
                <c:pt idx="1">
                  <c:v>1.4902226030228254</c:v>
                </c:pt>
                <c:pt idx="2">
                  <c:v>1.4610178754135001</c:v>
                </c:pt>
                <c:pt idx="3">
                  <c:v>1.412766545459287</c:v>
                </c:pt>
                <c:pt idx="4">
                  <c:v>1.3460976430370377</c:v>
                </c:pt>
                <c:pt idx="5">
                  <c:v>1.261880299246772</c:v>
                </c:pt>
                <c:pt idx="6">
                  <c:v>1.1612124159586237</c:v>
                </c:pt>
                <c:pt idx="7">
                  <c:v>1.0454063529829403</c:v>
                </c:pt>
                <c:pt idx="8">
                  <c:v>0.9159718194531573</c:v>
                </c:pt>
                <c:pt idx="9">
                  <c:v>0.7745961924584429</c:v>
                </c:pt>
                <c:pt idx="10">
                  <c:v>0.6231225195028296</c:v>
                </c:pt>
                <c:pt idx="11">
                  <c:v>0.4635254915624215</c:v>
                </c:pt>
                <c:pt idx="12">
                  <c:v>0.2978856999686183</c:v>
                </c:pt>
                <c:pt idx="13">
                  <c:v>0.12836251271825944</c:v>
                </c:pt>
                <c:pt idx="14">
                  <c:v>-0.0428340761905442</c:v>
                </c:pt>
                <c:pt idx="15">
                  <c:v>-0.2134722574099275</c:v>
                </c:pt>
                <c:pt idx="16">
                  <c:v>-0.3813275012902302</c:v>
                </c:pt>
                <c:pt idx="17">
                  <c:v>-0.5442115580259616</c:v>
                </c:pt>
                <c:pt idx="18">
                  <c:v>-0.7000009848385106</c:v>
                </c:pt>
                <c:pt idx="19">
                  <c:v>-0.8466648283001534</c:v>
                </c:pt>
                <c:pt idx="20">
                  <c:v>-0.9822911009179275</c:v>
                </c:pt>
                <c:pt idx="21">
                  <c:v>-1.1051117068146077</c:v>
                </c:pt>
                <c:pt idx="22">
                  <c:v>-1.2135254915624207</c:v>
                </c:pt>
                <c:pt idx="23">
                  <c:v>-1.3061191156796657</c:v>
                </c:pt>
                <c:pt idx="24">
                  <c:v>-1.381685479672275</c:v>
                </c:pt>
                <c:pt idx="25">
                  <c:v>-1.439239460421746</c:v>
                </c:pt>
                <c:pt idx="26">
                  <c:v>-1.4780307537715396</c:v>
                </c:pt>
                <c:pt idx="27">
                  <c:v>-1.4975536558892035</c:v>
                </c:pt>
                <c:pt idx="28">
                  <c:v>-1.4975536558892035</c:v>
                </c:pt>
                <c:pt idx="29">
                  <c:v>-1.4780307537715394</c:v>
                </c:pt>
                <c:pt idx="30">
                  <c:v>-1.4392394604217462</c:v>
                </c:pt>
                <c:pt idx="31">
                  <c:v>-1.3816854796722753</c:v>
                </c:pt>
                <c:pt idx="32">
                  <c:v>-1.306119115679666</c:v>
                </c:pt>
                <c:pt idx="33">
                  <c:v>-1.2135254915624214</c:v>
                </c:pt>
                <c:pt idx="34">
                  <c:v>-1.1051117068146072</c:v>
                </c:pt>
                <c:pt idx="35">
                  <c:v>-0.9822911009179278</c:v>
                </c:pt>
                <c:pt idx="36">
                  <c:v>-0.8466648283001538</c:v>
                </c:pt>
                <c:pt idx="37">
                  <c:v>-0.7000009848385108</c:v>
                </c:pt>
                <c:pt idx="38">
                  <c:v>-0.5442115580259621</c:v>
                </c:pt>
                <c:pt idx="39">
                  <c:v>-0.3813275012902315</c:v>
                </c:pt>
                <c:pt idx="40">
                  <c:v>-0.21347225740992784</c:v>
                </c:pt>
                <c:pt idx="41">
                  <c:v>-0.0428340761905449</c:v>
                </c:pt>
                <c:pt idx="42">
                  <c:v>0.12836251271826007</c:v>
                </c:pt>
                <c:pt idx="43">
                  <c:v>0.29788569996861824</c:v>
                </c:pt>
                <c:pt idx="44">
                  <c:v>0.4635254915624196</c:v>
                </c:pt>
                <c:pt idx="45">
                  <c:v>0.623122519502829</c:v>
                </c:pt>
                <c:pt idx="46">
                  <c:v>0.7745961924584421</c:v>
                </c:pt>
                <c:pt idx="47">
                  <c:v>0.9159718194531572</c:v>
                </c:pt>
                <c:pt idx="48">
                  <c:v>1.0454063529829398</c:v>
                </c:pt>
                <c:pt idx="49">
                  <c:v>1.1612124159586232</c:v>
                </c:pt>
                <c:pt idx="50">
                  <c:v>1.261880299246772</c:v>
                </c:pt>
                <c:pt idx="51">
                  <c:v>1.3460976430370375</c:v>
                </c:pt>
                <c:pt idx="52">
                  <c:v>1.4127665454592873</c:v>
                </c:pt>
                <c:pt idx="53">
                  <c:v>1.4610178754135004</c:v>
                </c:pt>
                <c:pt idx="54">
                  <c:v>1.4902226030228252</c:v>
                </c:pt>
                <c:pt idx="55">
                  <c:v>1.5</c:v>
                </c:pt>
              </c:strCache>
            </c:strRef>
          </c:xVal>
          <c:yVal>
            <c:numRef>
              <c:f>Sphere4!#REF!</c:f>
              <c:numCache>
                <c:ptCount val="56"/>
                <c:pt idx="0">
                  <c:v>0</c:v>
                </c:pt>
                <c:pt idx="1">
                  <c:v>0.17098711483581092</c:v>
                </c:pt>
                <c:pt idx="2">
                  <c:v>0.33974515113864656</c:v>
                </c:pt>
                <c:pt idx="3">
                  <c:v>0.5040740898231452</c:v>
                </c:pt>
                <c:pt idx="4">
                  <c:v>0.661831651864832</c:v>
                </c:pt>
                <c:pt idx="5">
                  <c:v>0.8109612261833963</c:v>
                </c:pt>
                <c:pt idx="6">
                  <c:v>0.9495186807133056</c:v>
                </c:pt>
                <c:pt idx="7">
                  <c:v>1.075697707138445</c:v>
                </c:pt>
                <c:pt idx="8">
                  <c:v>1.1878533688834128</c:v>
                </c:pt>
                <c:pt idx="9">
                  <c:v>1.2845235453773833</c:v>
                </c:pt>
                <c:pt idx="10">
                  <c:v>1.3644479930317774</c:v>
                </c:pt>
                <c:pt idx="11">
                  <c:v>1.4265847744427302</c:v>
                </c:pt>
                <c:pt idx="12">
                  <c:v>1.4701238416385902</c:v>
                </c:pt>
                <c:pt idx="13">
                  <c:v>1.4944975962940372</c:v>
                </c:pt>
                <c:pt idx="14">
                  <c:v>1.4993882892422838</c:v>
                </c:pt>
                <c:pt idx="15">
                  <c:v>1.4847321628213992</c:v>
                </c:pt>
                <c:pt idx="16">
                  <c:v>1.4507202820529357</c:v>
                </c:pt>
                <c:pt idx="17">
                  <c:v>1.3977960438171784</c:v>
                </c:pt>
                <c:pt idx="18">
                  <c:v>1.3266493964967214</c:v>
                </c:pt>
                <c:pt idx="19">
                  <c:v>1.2382078454441612</c:v>
                </c:pt>
                <c:pt idx="20">
                  <c:v>1.1336243615313875</c:v>
                </c:pt>
                <c:pt idx="21">
                  <c:v>1.0142623504110289</c:v>
                </c:pt>
                <c:pt idx="22">
                  <c:v>0.8816778784387104</c:v>
                </c:pt>
                <c:pt idx="23">
                  <c:v>0.7375993869684061</c:v>
                </c:pt>
                <c:pt idx="24">
                  <c:v>0.5839051594760875</c:v>
                </c:pt>
                <c:pt idx="25">
                  <c:v>0.4225988352621445</c:v>
                </c:pt>
                <c:pt idx="26">
                  <c:v>0.2557832889489353</c:v>
                </c:pt>
                <c:pt idx="27">
                  <c:v>0.08563321629415263</c:v>
                </c:pt>
                <c:pt idx="28">
                  <c:v>-0.0856332162941516</c:v>
                </c:pt>
                <c:pt idx="29">
                  <c:v>-0.25578328894893565</c:v>
                </c:pt>
                <c:pt idx="30">
                  <c:v>-0.4225988352621441</c:v>
                </c:pt>
                <c:pt idx="31">
                  <c:v>-0.5839051594760871</c:v>
                </c:pt>
                <c:pt idx="32">
                  <c:v>-0.7375993869684052</c:v>
                </c:pt>
                <c:pt idx="33">
                  <c:v>-0.8816778784387096</c:v>
                </c:pt>
                <c:pt idx="34">
                  <c:v>-1.0142623504110293</c:v>
                </c:pt>
                <c:pt idx="35">
                  <c:v>-1.1336243615313872</c:v>
                </c:pt>
                <c:pt idx="36">
                  <c:v>-1.238207845444161</c:v>
                </c:pt>
                <c:pt idx="37">
                  <c:v>-1.3266493964967212</c:v>
                </c:pt>
                <c:pt idx="38">
                  <c:v>-1.3977960438171784</c:v>
                </c:pt>
                <c:pt idx="39">
                  <c:v>-1.4507202820529355</c:v>
                </c:pt>
                <c:pt idx="40">
                  <c:v>-1.484732162821399</c:v>
                </c:pt>
                <c:pt idx="41">
                  <c:v>-1.4993882892422838</c:v>
                </c:pt>
                <c:pt idx="42">
                  <c:v>-1.494497596294037</c:v>
                </c:pt>
                <c:pt idx="43">
                  <c:v>-1.4701238416385902</c:v>
                </c:pt>
                <c:pt idx="44">
                  <c:v>-1.426584774442731</c:v>
                </c:pt>
                <c:pt idx="45">
                  <c:v>-1.3644479930317779</c:v>
                </c:pt>
                <c:pt idx="46">
                  <c:v>-1.284523545377384</c:v>
                </c:pt>
                <c:pt idx="47">
                  <c:v>-1.1878533688834128</c:v>
                </c:pt>
                <c:pt idx="48">
                  <c:v>-1.0756977071384455</c:v>
                </c:pt>
                <c:pt idx="49">
                  <c:v>-0.9495186807133063</c:v>
                </c:pt>
                <c:pt idx="50">
                  <c:v>-0.8109612261833962</c:v>
                </c:pt>
                <c:pt idx="51">
                  <c:v>-0.6618316518648322</c:v>
                </c:pt>
                <c:pt idx="52">
                  <c:v>-0.5040740898231445</c:v>
                </c:pt>
                <c:pt idx="53">
                  <c:v>-0.33974515113864623</c:v>
                </c:pt>
                <c:pt idx="54">
                  <c:v>-0.17098711483581225</c:v>
                </c:pt>
                <c:pt idx="55">
                  <c:v>-3.67544536472586E-16</c:v>
                </c:pt>
              </c:numCache>
            </c:numRef>
          </c:yVal>
          <c:smooth val="0"/>
        </c:ser>
        <c:axId val="63861008"/>
        <c:axId val="37878161"/>
      </c:scatterChart>
      <c:valAx>
        <c:axId val="63861008"/>
        <c:scaling>
          <c:orientation val="minMax"/>
          <c:max val="2"/>
          <c:min val="-2"/>
        </c:scaling>
        <c:axPos val="b"/>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7878161"/>
        <c:crossesAt val="-99"/>
        <c:crossBetween val="midCat"/>
        <c:dispUnits/>
        <c:majorUnit val="1"/>
      </c:valAx>
      <c:valAx>
        <c:axId val="37878161"/>
        <c:scaling>
          <c:orientation val="minMax"/>
          <c:max val="2"/>
          <c:min val="-2"/>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3861008"/>
        <c:crossesAt val="-99"/>
        <c:crossBetween val="midCat"/>
        <c:dispUnits/>
        <c:majorUnit val="1"/>
      </c:valAx>
      <c:spPr>
        <a:solidFill>
          <a:srgbClr val="C0C0C0"/>
        </a:solidFill>
        <a:ln w="12700">
          <a:solidFill>
            <a:srgbClr val="808080"/>
          </a:solidFill>
        </a:ln>
      </c:spPr>
    </c:plotArea>
    <c:plotVisOnly val="1"/>
    <c:dispBlanksAs val="gap"/>
    <c:showDLblsOverMax val="0"/>
  </c:chart>
  <c:txPr>
    <a:bodyPr vert="horz" rot="0"/>
    <a:lstStyle/>
    <a:p>
      <a:pPr>
        <a:defRPr lang="en-US" cap="none" sz="5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17037502"/>
        <c:axId val="19119791"/>
      </c:barChart>
      <c:catAx>
        <c:axId val="17037502"/>
        <c:scaling>
          <c:orientation val="minMax"/>
        </c:scaling>
        <c:axPos val="b"/>
        <c:delete val="0"/>
        <c:numFmt formatCode="General" sourceLinked="1"/>
        <c:majorTickMark val="in"/>
        <c:minorTickMark val="none"/>
        <c:tickLblPos val="nextTo"/>
        <c:crossAx val="19119791"/>
        <c:crosses val="autoZero"/>
        <c:auto val="1"/>
        <c:lblOffset val="100"/>
        <c:noMultiLvlLbl val="0"/>
      </c:catAx>
      <c:valAx>
        <c:axId val="19119791"/>
        <c:scaling>
          <c:orientation val="minMax"/>
        </c:scaling>
        <c:axPos val="l"/>
        <c:delete val="0"/>
        <c:numFmt formatCode="General" sourceLinked="1"/>
        <c:majorTickMark val="in"/>
        <c:minorTickMark val="none"/>
        <c:tickLblPos val="nextTo"/>
        <c:crossAx val="17037502"/>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95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latin typeface="Arial"/>
                <a:ea typeface="Arial"/>
                <a:cs typeface="Arial"/>
              </a:rPr>
              <a:t>n = 4 = z</a:t>
            </a:r>
          </a:p>
        </c:rich>
      </c:tx>
      <c:layout>
        <c:manualLayout>
          <c:xMode val="factor"/>
          <c:yMode val="factor"/>
          <c:x val="-0.36525"/>
          <c:y val="0.0245"/>
        </c:manualLayout>
      </c:layout>
    </c:title>
    <c:plotArea>
      <c:layout>
        <c:manualLayout>
          <c:xMode val="edge"/>
          <c:yMode val="edge"/>
          <c:x val="0"/>
          <c:y val="0"/>
          <c:w val="1"/>
          <c:h val="1"/>
        </c:manualLayout>
      </c:layout>
      <c:scatterChart>
        <c:scatterStyle val="lineMarker"/>
        <c:varyColors val="0"/>
        <c:ser>
          <c:idx val="0"/>
          <c:order val="0"/>
          <c:tx>
            <c:strRef>
              <c:f>Cylinder!$A$4:$A$117</c:f>
              <c:strCache>
                <c:ptCount val="1"/>
                <c:pt idx="0">
                  <c:v>1 2 3 4 5 6 7 8 9 10 11 12 13 14 15 16 17 18 19 20 21 22 23 24 25 26 27 28 29 30 31 32 33 34 35 36 37 38 39 40 41 42 43 44 45 46 47 48 49 50 51 52 53 54 55 56 57 58 59 60 61 62 63 64 65 66 67 68 69 70 71 72 73 74 75 76 77 78 79 80 81 82 83 84 85 86 87 88</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36"/>
            <c:spPr>
              <a:solidFill>
                <a:srgbClr val="FF00FF"/>
              </a:solidFill>
              <a:ln>
                <a:solidFill>
                  <a:srgbClr val="000000"/>
                </a:solidFill>
              </a:ln>
            </c:spPr>
          </c:marker>
          <c:dPt>
            <c:idx val="18"/>
            <c:spPr>
              <a:ln w="3175">
                <a:noFill/>
              </a:ln>
            </c:spPr>
            <c:marker>
              <c:size val="36"/>
              <c:spPr>
                <a:solidFill>
                  <a:srgbClr val="FF99CC"/>
                </a:solidFill>
                <a:ln>
                  <a:solidFill>
                    <a:srgbClr val="000000"/>
                  </a:solidFill>
                </a:ln>
              </c:spPr>
            </c:marker>
          </c:dPt>
          <c:dPt>
            <c:idx val="19"/>
            <c:spPr>
              <a:ln w="3175">
                <a:noFill/>
              </a:ln>
            </c:spPr>
            <c:marker>
              <c:size val="36"/>
              <c:spPr>
                <a:solidFill>
                  <a:srgbClr val="FF99CC"/>
                </a:solidFill>
                <a:ln>
                  <a:solidFill>
                    <a:srgbClr val="000000"/>
                  </a:solidFill>
                </a:ln>
              </c:spPr>
            </c:marker>
          </c:dPt>
          <c:dPt>
            <c:idx val="30"/>
            <c:spPr>
              <a:ln w="3175">
                <a:noFill/>
              </a:ln>
            </c:spPr>
            <c:marker>
              <c:size val="36"/>
              <c:spPr>
                <a:solidFill>
                  <a:srgbClr val="FFFF00"/>
                </a:solidFill>
                <a:ln>
                  <a:solidFill>
                    <a:srgbClr val="000000"/>
                  </a:solidFill>
                </a:ln>
              </c:spPr>
            </c:marker>
          </c:dPt>
          <c:dPt>
            <c:idx val="31"/>
            <c:spPr>
              <a:ln w="3175">
                <a:noFill/>
              </a:ln>
            </c:spPr>
            <c:marker>
              <c:size val="36"/>
              <c:spPr>
                <a:solidFill>
                  <a:srgbClr val="FFFF00"/>
                </a:solidFill>
                <a:ln>
                  <a:solidFill>
                    <a:srgbClr val="000000"/>
                  </a:solidFill>
                </a:ln>
              </c:spPr>
            </c:marker>
          </c:dPt>
          <c:dPt>
            <c:idx val="32"/>
            <c:spPr>
              <a:ln w="3175">
                <a:noFill/>
              </a:ln>
            </c:spPr>
            <c:marker>
              <c:size val="36"/>
              <c:spPr>
                <a:solidFill>
                  <a:srgbClr val="FFFF00"/>
                </a:solidFill>
                <a:ln>
                  <a:solidFill>
                    <a:srgbClr val="000000"/>
                  </a:solidFill>
                </a:ln>
              </c:spPr>
            </c:marker>
          </c:dPt>
          <c:dPt>
            <c:idx val="33"/>
            <c:spPr>
              <a:ln w="3175">
                <a:noFill/>
              </a:ln>
            </c:spPr>
            <c:marker>
              <c:size val="36"/>
              <c:spPr>
                <a:solidFill>
                  <a:srgbClr val="FFFF00"/>
                </a:solidFill>
                <a:ln>
                  <a:solidFill>
                    <a:srgbClr val="000000"/>
                  </a:solidFill>
                </a:ln>
              </c:spPr>
            </c:marker>
          </c:dPt>
          <c:dPt>
            <c:idx val="34"/>
            <c:spPr>
              <a:ln w="3175">
                <a:noFill/>
              </a:ln>
            </c:spPr>
            <c:marker>
              <c:size val="36"/>
              <c:spPr>
                <a:solidFill>
                  <a:srgbClr val="FFFF00"/>
                </a:solidFill>
                <a:ln>
                  <a:solidFill>
                    <a:srgbClr val="000000"/>
                  </a:solidFill>
                </a:ln>
              </c:spPr>
            </c:marker>
          </c:dPt>
          <c:dPt>
            <c:idx val="35"/>
            <c:spPr>
              <a:ln w="3175">
                <a:noFill/>
              </a:ln>
            </c:spPr>
            <c:marker>
              <c:size val="36"/>
              <c:spPr>
                <a:solidFill>
                  <a:srgbClr val="FFFF00"/>
                </a:solidFill>
                <a:ln>
                  <a:solidFill>
                    <a:srgbClr val="000000"/>
                  </a:solidFill>
                </a:ln>
              </c:spPr>
            </c:marker>
          </c:dPt>
          <c:dPt>
            <c:idx val="38"/>
            <c:spPr>
              <a:ln w="3175">
                <a:noFill/>
              </a:ln>
            </c:spPr>
            <c:marker>
              <c:size val="36"/>
              <c:spPr>
                <a:solidFill>
                  <a:srgbClr val="CCFFCC"/>
                </a:solidFill>
                <a:ln>
                  <a:solidFill>
                    <a:srgbClr val="000000"/>
                  </a:solidFill>
                </a:ln>
              </c:spPr>
            </c:marker>
          </c:dPt>
          <c:dPt>
            <c:idx val="39"/>
            <c:spPr>
              <a:ln w="3175">
                <a:noFill/>
              </a:ln>
            </c:spPr>
            <c:marker>
              <c:size val="36"/>
              <c:spPr>
                <a:solidFill>
                  <a:srgbClr val="CCFFCC"/>
                </a:solidFill>
                <a:ln>
                  <a:solidFill>
                    <a:srgbClr val="000000"/>
                  </a:solidFill>
                </a:ln>
              </c:spPr>
            </c:marker>
          </c:dPt>
          <c:dPt>
            <c:idx val="40"/>
            <c:spPr>
              <a:ln w="3175">
                <a:noFill/>
              </a:ln>
            </c:spPr>
            <c:marker>
              <c:size val="36"/>
              <c:spPr>
                <a:solidFill>
                  <a:srgbClr val="CCFFCC"/>
                </a:solidFill>
                <a:ln>
                  <a:solidFill>
                    <a:srgbClr val="000000"/>
                  </a:solidFill>
                </a:ln>
              </c:spPr>
            </c:marker>
          </c:dPt>
          <c:dPt>
            <c:idx val="41"/>
            <c:spPr>
              <a:ln w="3175">
                <a:noFill/>
              </a:ln>
            </c:spPr>
            <c:marker>
              <c:size val="36"/>
              <c:spPr>
                <a:solidFill>
                  <a:srgbClr val="CCFFCC"/>
                </a:solidFill>
                <a:ln>
                  <a:solidFill>
                    <a:srgbClr val="000000"/>
                  </a:solidFill>
                </a:ln>
              </c:spPr>
            </c:marker>
          </c:dPt>
          <c:dPt>
            <c:idx val="42"/>
            <c:spPr>
              <a:ln w="3175">
                <a:noFill/>
              </a:ln>
            </c:spPr>
            <c:marker>
              <c:size val="36"/>
              <c:spPr>
                <a:solidFill>
                  <a:srgbClr val="CCFFCC"/>
                </a:solidFill>
                <a:ln>
                  <a:solidFill>
                    <a:srgbClr val="000000"/>
                  </a:solidFill>
                </a:ln>
              </c:spPr>
            </c:marker>
          </c:dPt>
          <c:dPt>
            <c:idx val="43"/>
            <c:spPr>
              <a:ln w="3175">
                <a:noFill/>
              </a:ln>
            </c:spPr>
            <c:marker>
              <c:size val="36"/>
              <c:spPr>
                <a:solidFill>
                  <a:srgbClr val="CCFFCC"/>
                </a:solidFill>
                <a:ln>
                  <a:solidFill>
                    <a:srgbClr val="000000"/>
                  </a:solidFill>
                </a:ln>
              </c:spPr>
            </c:marker>
          </c:dPt>
          <c:dPt>
            <c:idx val="44"/>
            <c:spPr>
              <a:ln w="3175">
                <a:noFill/>
              </a:ln>
            </c:spPr>
            <c:marker>
              <c:size val="36"/>
              <c:spPr>
                <a:solidFill>
                  <a:srgbClr val="CCFFCC"/>
                </a:solidFill>
                <a:ln>
                  <a:solidFill>
                    <a:srgbClr val="000000"/>
                  </a:solidFill>
                </a:ln>
              </c:spPr>
            </c:marker>
          </c:dPt>
          <c:dPt>
            <c:idx val="45"/>
            <c:spPr>
              <a:ln w="3175">
                <a:noFill/>
              </a:ln>
            </c:spPr>
            <c:marker>
              <c:size val="36"/>
              <c:spPr>
                <a:solidFill>
                  <a:srgbClr val="CCFFCC"/>
                </a:solidFill>
                <a:ln>
                  <a:solidFill>
                    <a:srgbClr val="000000"/>
                  </a:solidFill>
                </a:ln>
              </c:spPr>
            </c:marker>
          </c:dPt>
          <c:dPt>
            <c:idx val="46"/>
            <c:spPr>
              <a:ln w="3175">
                <a:noFill/>
              </a:ln>
            </c:spPr>
            <c:marker>
              <c:size val="36"/>
              <c:spPr>
                <a:solidFill>
                  <a:srgbClr val="CCFFCC"/>
                </a:solidFill>
                <a:ln>
                  <a:solidFill>
                    <a:srgbClr val="000000"/>
                  </a:solidFill>
                </a:ln>
              </c:spPr>
            </c:marker>
          </c:dPt>
          <c:dPt>
            <c:idx val="47"/>
            <c:spPr>
              <a:ln w="3175">
                <a:noFill/>
              </a:ln>
            </c:spPr>
            <c:marker>
              <c:size val="36"/>
              <c:spPr>
                <a:solidFill>
                  <a:srgbClr val="CCFFCC"/>
                </a:solidFill>
                <a:ln>
                  <a:solidFill>
                    <a:srgbClr val="000000"/>
                  </a:solidFill>
                </a:ln>
              </c:spPr>
            </c:marker>
          </c:dPt>
          <c:dPt>
            <c:idx val="56"/>
            <c:spPr>
              <a:ln w="3175">
                <a:noFill/>
              </a:ln>
            </c:spPr>
            <c:marker>
              <c:size val="36"/>
              <c:spPr>
                <a:solidFill>
                  <a:srgbClr val="00FFFF"/>
                </a:solidFill>
                <a:ln>
                  <a:solidFill>
                    <a:srgbClr val="000000"/>
                  </a:solidFill>
                </a:ln>
              </c:spPr>
            </c:marker>
          </c:dPt>
          <c:dPt>
            <c:idx val="57"/>
            <c:spPr>
              <a:ln w="3175">
                <a:noFill/>
              </a:ln>
            </c:spPr>
            <c:marker>
              <c:size val="36"/>
              <c:spPr>
                <a:solidFill>
                  <a:srgbClr val="00FFFF"/>
                </a:solidFill>
                <a:ln>
                  <a:solidFill>
                    <a:srgbClr val="000000"/>
                  </a:solidFill>
                </a:ln>
              </c:spPr>
            </c:marker>
          </c:dPt>
          <c:dPt>
            <c:idx val="58"/>
            <c:spPr>
              <a:ln w="3175">
                <a:noFill/>
              </a:ln>
            </c:spPr>
            <c:marker>
              <c:size val="36"/>
              <c:spPr>
                <a:solidFill>
                  <a:srgbClr val="00FFFF"/>
                </a:solidFill>
                <a:ln>
                  <a:solidFill>
                    <a:srgbClr val="000000"/>
                  </a:solidFill>
                </a:ln>
              </c:spPr>
            </c:marker>
          </c:dPt>
          <c:dPt>
            <c:idx val="59"/>
            <c:spPr>
              <a:ln w="3175">
                <a:noFill/>
              </a:ln>
            </c:spPr>
            <c:marker>
              <c:size val="36"/>
              <c:spPr>
                <a:solidFill>
                  <a:srgbClr val="00FFFF"/>
                </a:solidFill>
                <a:ln>
                  <a:solidFill>
                    <a:srgbClr val="000000"/>
                  </a:solidFill>
                </a:ln>
              </c:spPr>
            </c:marker>
          </c:dPt>
          <c:dPt>
            <c:idx val="60"/>
            <c:spPr>
              <a:ln w="3175">
                <a:noFill/>
              </a:ln>
            </c:spPr>
            <c:marker>
              <c:size val="36"/>
              <c:spPr>
                <a:solidFill>
                  <a:srgbClr val="00FFFF"/>
                </a:solidFill>
                <a:ln>
                  <a:solidFill>
                    <a:srgbClr val="000000"/>
                  </a:solidFill>
                </a:ln>
              </c:spPr>
            </c:marker>
          </c:dPt>
          <c:dPt>
            <c:idx val="61"/>
            <c:spPr>
              <a:ln w="3175">
                <a:noFill/>
              </a:ln>
            </c:spPr>
            <c:marker>
              <c:size val="36"/>
              <c:spPr>
                <a:solidFill>
                  <a:srgbClr val="00FFFF"/>
                </a:solidFill>
                <a:ln>
                  <a:solidFill>
                    <a:srgbClr val="000000"/>
                  </a:solidFill>
                </a:ln>
              </c:spPr>
            </c:marker>
          </c:dPt>
          <c:dPt>
            <c:idx val="62"/>
            <c:spPr>
              <a:ln w="3175">
                <a:noFill/>
              </a:ln>
            </c:spPr>
            <c:marker>
              <c:size val="36"/>
              <c:spPr>
                <a:solidFill>
                  <a:srgbClr val="00FFFF"/>
                </a:solidFill>
                <a:ln>
                  <a:solidFill>
                    <a:srgbClr val="000000"/>
                  </a:solidFill>
                </a:ln>
              </c:spPr>
            </c:marker>
          </c:dPt>
          <c:dPt>
            <c:idx val="63"/>
            <c:spPr>
              <a:ln w="3175">
                <a:noFill/>
              </a:ln>
            </c:spPr>
            <c:marker>
              <c:size val="36"/>
              <c:spPr>
                <a:solidFill>
                  <a:srgbClr val="00FFFF"/>
                </a:solidFill>
                <a:ln>
                  <a:solidFill>
                    <a:srgbClr val="000000"/>
                  </a:solidFill>
                </a:ln>
              </c:spPr>
            </c:marker>
          </c:dPt>
          <c:dPt>
            <c:idx val="64"/>
            <c:spPr>
              <a:ln w="3175">
                <a:noFill/>
              </a:ln>
            </c:spPr>
            <c:marker>
              <c:size val="36"/>
              <c:spPr>
                <a:solidFill>
                  <a:srgbClr val="00FFFF"/>
                </a:solidFill>
                <a:ln>
                  <a:solidFill>
                    <a:srgbClr val="000000"/>
                  </a:solidFill>
                </a:ln>
              </c:spPr>
            </c:marker>
          </c:dPt>
          <c:dPt>
            <c:idx val="65"/>
            <c:spPr>
              <a:ln w="3175">
                <a:noFill/>
              </a:ln>
            </c:spPr>
            <c:marker>
              <c:size val="36"/>
              <c:spPr>
                <a:solidFill>
                  <a:srgbClr val="00FFFF"/>
                </a:solidFill>
                <a:ln>
                  <a:solidFill>
                    <a:srgbClr val="000000"/>
                  </a:solidFill>
                </a:ln>
              </c:spPr>
            </c:marker>
          </c:dPt>
          <c:dPt>
            <c:idx val="66"/>
            <c:spPr>
              <a:ln w="3175">
                <a:noFill/>
              </a:ln>
            </c:spPr>
            <c:marker>
              <c:size val="36"/>
              <c:spPr>
                <a:solidFill>
                  <a:srgbClr val="00FFFF"/>
                </a:solidFill>
                <a:ln>
                  <a:solidFill>
                    <a:srgbClr val="000000"/>
                  </a:solidFill>
                </a:ln>
              </c:spPr>
            </c:marker>
          </c:dPt>
          <c:dPt>
            <c:idx val="67"/>
            <c:spPr>
              <a:ln w="3175">
                <a:noFill/>
              </a:ln>
            </c:spPr>
            <c:marker>
              <c:size val="36"/>
              <c:spPr>
                <a:solidFill>
                  <a:srgbClr val="00FFFF"/>
                </a:solidFill>
                <a:ln>
                  <a:solidFill>
                    <a:srgbClr val="000000"/>
                  </a:solidFill>
                </a:ln>
              </c:spPr>
            </c:marker>
          </c:dPt>
          <c:dPt>
            <c:idx val="68"/>
            <c:spPr>
              <a:ln w="3175">
                <a:noFill/>
              </a:ln>
            </c:spPr>
            <c:marker>
              <c:size val="36"/>
              <c:spPr>
                <a:solidFill>
                  <a:srgbClr val="00FFFF"/>
                </a:solidFill>
                <a:ln>
                  <a:solidFill>
                    <a:srgbClr val="000000"/>
                  </a:solidFill>
                </a:ln>
              </c:spPr>
            </c:marker>
          </c:dPt>
          <c:dPt>
            <c:idx val="69"/>
            <c:spPr>
              <a:ln w="3175">
                <a:noFill/>
              </a:ln>
            </c:spPr>
            <c:marker>
              <c:size val="36"/>
              <c:spPr>
                <a:solidFill>
                  <a:srgbClr val="00FFFF"/>
                </a:solidFill>
                <a:ln>
                  <a:solidFill>
                    <a:srgbClr val="000000"/>
                  </a:solidFill>
                </a:ln>
              </c:spPr>
            </c:marker>
          </c:dPt>
          <c:xVal>
            <c:numRef>
              <c:f>Cylinder!$P$4:$P$117</c:f>
              <c:numCache>
                <c:ptCount val="114"/>
                <c:pt idx="0">
                  <c:v>2</c:v>
                </c:pt>
                <c:pt idx="1">
                  <c:v>2</c:v>
                </c:pt>
                <c:pt idx="2">
                  <c:v>2</c:v>
                </c:pt>
                <c:pt idx="3">
                  <c:v>2</c:v>
                </c:pt>
                <c:pt idx="4">
                  <c:v>3</c:v>
                </c:pt>
                <c:pt idx="5">
                  <c:v>3</c:v>
                </c:pt>
                <c:pt idx="6">
                  <c:v>3</c:v>
                </c:pt>
                <c:pt idx="7">
                  <c:v>3</c:v>
                </c:pt>
                <c:pt idx="8">
                  <c:v>3</c:v>
                </c:pt>
                <c:pt idx="9">
                  <c:v>3</c:v>
                </c:pt>
                <c:pt idx="10">
                  <c:v>2</c:v>
                </c:pt>
                <c:pt idx="11">
                  <c:v>2</c:v>
                </c:pt>
                <c:pt idx="12">
                  <c:v>3</c:v>
                </c:pt>
                <c:pt idx="13">
                  <c:v>3</c:v>
                </c:pt>
                <c:pt idx="14">
                  <c:v>3</c:v>
                </c:pt>
                <c:pt idx="15">
                  <c:v>3</c:v>
                </c:pt>
                <c:pt idx="16">
                  <c:v>3</c:v>
                </c:pt>
                <c:pt idx="17">
                  <c:v>3</c:v>
                </c:pt>
                <c:pt idx="18">
                  <c:v>1</c:v>
                </c:pt>
                <c:pt idx="19">
                  <c:v>-1</c:v>
                </c:pt>
                <c:pt idx="20">
                  <c:v>4</c:v>
                </c:pt>
                <c:pt idx="21">
                  <c:v>4</c:v>
                </c:pt>
                <c:pt idx="22">
                  <c:v>4</c:v>
                </c:pt>
                <c:pt idx="23">
                  <c:v>4</c:v>
                </c:pt>
                <c:pt idx="24">
                  <c:v>4</c:v>
                </c:pt>
                <c:pt idx="25">
                  <c:v>4</c:v>
                </c:pt>
                <c:pt idx="26">
                  <c:v>4</c:v>
                </c:pt>
                <c:pt idx="27">
                  <c:v>4</c:v>
                </c:pt>
                <c:pt idx="28">
                  <c:v>4</c:v>
                </c:pt>
                <c:pt idx="29">
                  <c:v>4</c:v>
                </c:pt>
                <c:pt idx="30">
                  <c:v>2</c:v>
                </c:pt>
                <c:pt idx="31">
                  <c:v>1.0000000000000002</c:v>
                </c:pt>
                <c:pt idx="32">
                  <c:v>-0.9999999999999996</c:v>
                </c:pt>
                <c:pt idx="33">
                  <c:v>-2</c:v>
                </c:pt>
                <c:pt idx="34">
                  <c:v>-1.0000000000000009</c:v>
                </c:pt>
                <c:pt idx="35">
                  <c:v>1.0000000000000002</c:v>
                </c:pt>
                <c:pt idx="36">
                  <c:v>2</c:v>
                </c:pt>
                <c:pt idx="37">
                  <c:v>2</c:v>
                </c:pt>
                <c:pt idx="38">
                  <c:v>3</c:v>
                </c:pt>
                <c:pt idx="39">
                  <c:v>2.4270509831248424</c:v>
                </c:pt>
                <c:pt idx="40">
                  <c:v>0.9270509831248424</c:v>
                </c:pt>
                <c:pt idx="41">
                  <c:v>-0.927050983124842</c:v>
                </c:pt>
                <c:pt idx="42">
                  <c:v>-2.427050983124842</c:v>
                </c:pt>
                <c:pt idx="43">
                  <c:v>-3</c:v>
                </c:pt>
                <c:pt idx="44">
                  <c:v>-2.427050983124843</c:v>
                </c:pt>
                <c:pt idx="45">
                  <c:v>-0.9270509831248427</c:v>
                </c:pt>
                <c:pt idx="46">
                  <c:v>0.9270509831248417</c:v>
                </c:pt>
                <c:pt idx="47">
                  <c:v>2.427050983124842</c:v>
                </c:pt>
                <c:pt idx="48">
                  <c:v>3</c:v>
                </c:pt>
                <c:pt idx="49">
                  <c:v>3</c:v>
                </c:pt>
                <c:pt idx="50">
                  <c:v>3</c:v>
                </c:pt>
                <c:pt idx="51">
                  <c:v>3</c:v>
                </c:pt>
                <c:pt idx="52">
                  <c:v>3</c:v>
                </c:pt>
                <c:pt idx="53">
                  <c:v>3</c:v>
                </c:pt>
                <c:pt idx="54">
                  <c:v>2</c:v>
                </c:pt>
                <c:pt idx="55">
                  <c:v>2</c:v>
                </c:pt>
                <c:pt idx="56">
                  <c:v>4</c:v>
                </c:pt>
                <c:pt idx="57">
                  <c:v>3.6038754716096766</c:v>
                </c:pt>
                <c:pt idx="58">
                  <c:v>2.4939592074349344</c:v>
                </c:pt>
                <c:pt idx="59">
                  <c:v>0.8900837358252578</c:v>
                </c:pt>
                <c:pt idx="60">
                  <c:v>-0.8900837358252565</c:v>
                </c:pt>
                <c:pt idx="61">
                  <c:v>-2.4939592074349353</c:v>
                </c:pt>
                <c:pt idx="62">
                  <c:v>-3.603875471609676</c:v>
                </c:pt>
                <c:pt idx="63">
                  <c:v>-4</c:v>
                </c:pt>
                <c:pt idx="64">
                  <c:v>-3.6038754716096775</c:v>
                </c:pt>
                <c:pt idx="65">
                  <c:v>-2.493959207434935</c:v>
                </c:pt>
                <c:pt idx="66">
                  <c:v>-0.8900837358252548</c:v>
                </c:pt>
                <c:pt idx="67">
                  <c:v>0.8900837358252569</c:v>
                </c:pt>
                <c:pt idx="68">
                  <c:v>2.493959207434936</c:v>
                </c:pt>
                <c:pt idx="69">
                  <c:v>3.603875471609676</c:v>
                </c:pt>
                <c:pt idx="70">
                  <c:v>4</c:v>
                </c:pt>
                <c:pt idx="71">
                  <c:v>4</c:v>
                </c:pt>
                <c:pt idx="72">
                  <c:v>4</c:v>
                </c:pt>
                <c:pt idx="73">
                  <c:v>4</c:v>
                </c:pt>
                <c:pt idx="74">
                  <c:v>4</c:v>
                </c:pt>
                <c:pt idx="75">
                  <c:v>4</c:v>
                </c:pt>
                <c:pt idx="76">
                  <c:v>4</c:v>
                </c:pt>
                <c:pt idx="77">
                  <c:v>4</c:v>
                </c:pt>
                <c:pt idx="78">
                  <c:v>4</c:v>
                </c:pt>
                <c:pt idx="79">
                  <c:v>4</c:v>
                </c:pt>
                <c:pt idx="80">
                  <c:v>3</c:v>
                </c:pt>
                <c:pt idx="81">
                  <c:v>3</c:v>
                </c:pt>
                <c:pt idx="82">
                  <c:v>3</c:v>
                </c:pt>
                <c:pt idx="83">
                  <c:v>3</c:v>
                </c:pt>
                <c:pt idx="84">
                  <c:v>3</c:v>
                </c:pt>
                <c:pt idx="85">
                  <c:v>3</c:v>
                </c:pt>
                <c:pt idx="86">
                  <c:v>2</c:v>
                </c:pt>
                <c:pt idx="87">
                  <c:v>2</c:v>
                </c:pt>
                <c:pt idx="88">
                  <c:v>5</c:v>
                </c:pt>
                <c:pt idx="89">
                  <c:v>5</c:v>
                </c:pt>
                <c:pt idx="90">
                  <c:v>5</c:v>
                </c:pt>
                <c:pt idx="91">
                  <c:v>5</c:v>
                </c:pt>
                <c:pt idx="92">
                  <c:v>5</c:v>
                </c:pt>
                <c:pt idx="93">
                  <c:v>5</c:v>
                </c:pt>
                <c:pt idx="94">
                  <c:v>5</c:v>
                </c:pt>
                <c:pt idx="95">
                  <c:v>5</c:v>
                </c:pt>
                <c:pt idx="96">
                  <c:v>5</c:v>
                </c:pt>
                <c:pt idx="97">
                  <c:v>5</c:v>
                </c:pt>
                <c:pt idx="98">
                  <c:v>5</c:v>
                </c:pt>
                <c:pt idx="99">
                  <c:v>5</c:v>
                </c:pt>
                <c:pt idx="100">
                  <c:v>5</c:v>
                </c:pt>
                <c:pt idx="101">
                  <c:v>5</c:v>
                </c:pt>
                <c:pt idx="102">
                  <c:v>4</c:v>
                </c:pt>
                <c:pt idx="103">
                  <c:v>4</c:v>
                </c:pt>
                <c:pt idx="104">
                  <c:v>4</c:v>
                </c:pt>
                <c:pt idx="105">
                  <c:v>4</c:v>
                </c:pt>
                <c:pt idx="106">
                  <c:v>4</c:v>
                </c:pt>
                <c:pt idx="107">
                  <c:v>4</c:v>
                </c:pt>
                <c:pt idx="108">
                  <c:v>4</c:v>
                </c:pt>
                <c:pt idx="109">
                  <c:v>4</c:v>
                </c:pt>
                <c:pt idx="110">
                  <c:v>4</c:v>
                </c:pt>
                <c:pt idx="111">
                  <c:v>4</c:v>
                </c:pt>
              </c:numCache>
            </c:numRef>
          </c:xVal>
          <c:yVal>
            <c:numRef>
              <c:f>Cylinder!$Q$4:$Q$117</c:f>
              <c:numCache>
                <c:ptCount val="11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0</c:v>
                </c:pt>
                <c:pt idx="19">
                  <c:v>1.22514845490862E-16</c:v>
                </c:pt>
                <c:pt idx="20">
                  <c:v>#N/A</c:v>
                </c:pt>
                <c:pt idx="21">
                  <c:v>#N/A</c:v>
                </c:pt>
                <c:pt idx="22">
                  <c:v>#N/A</c:v>
                </c:pt>
                <c:pt idx="23">
                  <c:v>#N/A</c:v>
                </c:pt>
                <c:pt idx="24">
                  <c:v>#N/A</c:v>
                </c:pt>
                <c:pt idx="25">
                  <c:v>#N/A</c:v>
                </c:pt>
                <c:pt idx="26">
                  <c:v>#N/A</c:v>
                </c:pt>
                <c:pt idx="27">
                  <c:v>#N/A</c:v>
                </c:pt>
                <c:pt idx="28">
                  <c:v>#N/A</c:v>
                </c:pt>
                <c:pt idx="29">
                  <c:v>#N/A</c:v>
                </c:pt>
                <c:pt idx="30">
                  <c:v>0</c:v>
                </c:pt>
                <c:pt idx="31">
                  <c:v>1.7320508075688772</c:v>
                </c:pt>
                <c:pt idx="32">
                  <c:v>1.7320508075688774</c:v>
                </c:pt>
                <c:pt idx="33">
                  <c:v>2.45029690981724E-16</c:v>
                </c:pt>
                <c:pt idx="34">
                  <c:v>-1.7320508075688767</c:v>
                </c:pt>
                <c:pt idx="35">
                  <c:v>-1.7320508075688772</c:v>
                </c:pt>
                <c:pt idx="36">
                  <c:v>#N/A</c:v>
                </c:pt>
                <c:pt idx="37">
                  <c:v>#N/A</c:v>
                </c:pt>
                <c:pt idx="38">
                  <c:v>0</c:v>
                </c:pt>
                <c:pt idx="39">
                  <c:v>1.7633557568774194</c:v>
                </c:pt>
                <c:pt idx="40">
                  <c:v>2.8531695488854605</c:v>
                </c:pt>
                <c:pt idx="41">
                  <c:v>2.853169548885461</c:v>
                </c:pt>
                <c:pt idx="42">
                  <c:v>1.7633557568774196</c:v>
                </c:pt>
                <c:pt idx="43">
                  <c:v>3.67544536472586E-16</c:v>
                </c:pt>
                <c:pt idx="44">
                  <c:v>-1.7633557568774192</c:v>
                </c:pt>
                <c:pt idx="45">
                  <c:v>-2.8531695488854605</c:v>
                </c:pt>
                <c:pt idx="46">
                  <c:v>-2.853169548885461</c:v>
                </c:pt>
                <c:pt idx="47">
                  <c:v>-1.76335575687742</c:v>
                </c:pt>
                <c:pt idx="48">
                  <c:v>#N/A</c:v>
                </c:pt>
                <c:pt idx="49">
                  <c:v>#N/A</c:v>
                </c:pt>
                <c:pt idx="50">
                  <c:v>#N/A</c:v>
                </c:pt>
                <c:pt idx="51">
                  <c:v>#N/A</c:v>
                </c:pt>
                <c:pt idx="52">
                  <c:v>#N/A</c:v>
                </c:pt>
                <c:pt idx="53">
                  <c:v>#N/A</c:v>
                </c:pt>
                <c:pt idx="54">
                  <c:v>#N/A</c:v>
                </c:pt>
                <c:pt idx="55">
                  <c:v>#N/A</c:v>
                </c:pt>
                <c:pt idx="56">
                  <c:v>0</c:v>
                </c:pt>
                <c:pt idx="57">
                  <c:v>1.7355349564702323</c:v>
                </c:pt>
                <c:pt idx="58">
                  <c:v>3.1273259298721188</c:v>
                </c:pt>
                <c:pt idx="59">
                  <c:v>3.8997116487272945</c:v>
                </c:pt>
                <c:pt idx="60">
                  <c:v>3.8997116487272945</c:v>
                </c:pt>
                <c:pt idx="61">
                  <c:v>3.1273259298721183</c:v>
                </c:pt>
                <c:pt idx="62">
                  <c:v>1.735534956470233</c:v>
                </c:pt>
                <c:pt idx="63">
                  <c:v>4.90059381963448E-16</c:v>
                </c:pt>
                <c:pt idx="64">
                  <c:v>-1.7355349564702305</c:v>
                </c:pt>
                <c:pt idx="65">
                  <c:v>-3.1273259298721188</c:v>
                </c:pt>
                <c:pt idx="66">
                  <c:v>-3.899711648727295</c:v>
                </c:pt>
                <c:pt idx="67">
                  <c:v>-3.8997116487272945</c:v>
                </c:pt>
                <c:pt idx="68">
                  <c:v>-3.1273259298721174</c:v>
                </c:pt>
                <c:pt idx="69">
                  <c:v>-1.7355349564702334</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numCache>
            </c:numRef>
          </c:yVal>
          <c:smooth val="0"/>
        </c:ser>
        <c:ser>
          <c:idx val="1"/>
          <c:order val="1"/>
          <c:spPr>
            <a:ln w="381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Sphere4!#REF!</c:f>
              <c:strCache>
                <c:ptCount val="56"/>
                <c:pt idx="0">
                  <c:v>1.5</c:v>
                </c:pt>
                <c:pt idx="1">
                  <c:v>1.4902226030228254</c:v>
                </c:pt>
                <c:pt idx="2">
                  <c:v>1.4610178754135001</c:v>
                </c:pt>
                <c:pt idx="3">
                  <c:v>1.412766545459287</c:v>
                </c:pt>
                <c:pt idx="4">
                  <c:v>1.3460976430370377</c:v>
                </c:pt>
                <c:pt idx="5">
                  <c:v>1.261880299246772</c:v>
                </c:pt>
                <c:pt idx="6">
                  <c:v>1.1612124159586237</c:v>
                </c:pt>
                <c:pt idx="7">
                  <c:v>1.0454063529829403</c:v>
                </c:pt>
                <c:pt idx="8">
                  <c:v>0.9159718194531573</c:v>
                </c:pt>
                <c:pt idx="9">
                  <c:v>0.7745961924584429</c:v>
                </c:pt>
                <c:pt idx="10">
                  <c:v>0.6231225195028296</c:v>
                </c:pt>
                <c:pt idx="11">
                  <c:v>0.4635254915624215</c:v>
                </c:pt>
                <c:pt idx="12">
                  <c:v>0.2978856999686183</c:v>
                </c:pt>
                <c:pt idx="13">
                  <c:v>0.12836251271825944</c:v>
                </c:pt>
                <c:pt idx="14">
                  <c:v>-0.0428340761905442</c:v>
                </c:pt>
                <c:pt idx="15">
                  <c:v>-0.2134722574099275</c:v>
                </c:pt>
                <c:pt idx="16">
                  <c:v>-0.3813275012902302</c:v>
                </c:pt>
                <c:pt idx="17">
                  <c:v>-0.5442115580259616</c:v>
                </c:pt>
                <c:pt idx="18">
                  <c:v>-0.7000009848385106</c:v>
                </c:pt>
                <c:pt idx="19">
                  <c:v>-0.8466648283001534</c:v>
                </c:pt>
                <c:pt idx="20">
                  <c:v>-0.9822911009179275</c:v>
                </c:pt>
                <c:pt idx="21">
                  <c:v>-1.1051117068146077</c:v>
                </c:pt>
                <c:pt idx="22">
                  <c:v>-1.2135254915624207</c:v>
                </c:pt>
                <c:pt idx="23">
                  <c:v>-1.3061191156796657</c:v>
                </c:pt>
                <c:pt idx="24">
                  <c:v>-1.381685479672275</c:v>
                </c:pt>
                <c:pt idx="25">
                  <c:v>-1.439239460421746</c:v>
                </c:pt>
                <c:pt idx="26">
                  <c:v>-1.4780307537715396</c:v>
                </c:pt>
                <c:pt idx="27">
                  <c:v>-1.4975536558892035</c:v>
                </c:pt>
                <c:pt idx="28">
                  <c:v>-1.4975536558892035</c:v>
                </c:pt>
                <c:pt idx="29">
                  <c:v>-1.4780307537715394</c:v>
                </c:pt>
                <c:pt idx="30">
                  <c:v>-1.4392394604217462</c:v>
                </c:pt>
                <c:pt idx="31">
                  <c:v>-1.3816854796722753</c:v>
                </c:pt>
                <c:pt idx="32">
                  <c:v>-1.306119115679666</c:v>
                </c:pt>
                <c:pt idx="33">
                  <c:v>-1.2135254915624214</c:v>
                </c:pt>
                <c:pt idx="34">
                  <c:v>-1.1051117068146072</c:v>
                </c:pt>
                <c:pt idx="35">
                  <c:v>-0.9822911009179278</c:v>
                </c:pt>
                <c:pt idx="36">
                  <c:v>-0.8466648283001538</c:v>
                </c:pt>
                <c:pt idx="37">
                  <c:v>-0.7000009848385108</c:v>
                </c:pt>
                <c:pt idx="38">
                  <c:v>-0.5442115580259621</c:v>
                </c:pt>
                <c:pt idx="39">
                  <c:v>-0.3813275012902315</c:v>
                </c:pt>
                <c:pt idx="40">
                  <c:v>-0.21347225740992784</c:v>
                </c:pt>
                <c:pt idx="41">
                  <c:v>-0.0428340761905449</c:v>
                </c:pt>
                <c:pt idx="42">
                  <c:v>0.12836251271826007</c:v>
                </c:pt>
                <c:pt idx="43">
                  <c:v>0.29788569996861824</c:v>
                </c:pt>
                <c:pt idx="44">
                  <c:v>0.4635254915624196</c:v>
                </c:pt>
                <c:pt idx="45">
                  <c:v>0.623122519502829</c:v>
                </c:pt>
                <c:pt idx="46">
                  <c:v>0.7745961924584421</c:v>
                </c:pt>
                <c:pt idx="47">
                  <c:v>0.9159718194531572</c:v>
                </c:pt>
                <c:pt idx="48">
                  <c:v>1.0454063529829398</c:v>
                </c:pt>
                <c:pt idx="49">
                  <c:v>1.1612124159586232</c:v>
                </c:pt>
                <c:pt idx="50">
                  <c:v>1.261880299246772</c:v>
                </c:pt>
                <c:pt idx="51">
                  <c:v>1.3460976430370375</c:v>
                </c:pt>
                <c:pt idx="52">
                  <c:v>1.4127665454592873</c:v>
                </c:pt>
                <c:pt idx="53">
                  <c:v>1.4610178754135004</c:v>
                </c:pt>
                <c:pt idx="54">
                  <c:v>1.4902226030228252</c:v>
                </c:pt>
                <c:pt idx="55">
                  <c:v>1.5</c:v>
                </c:pt>
              </c:strCache>
            </c:strRef>
          </c:xVal>
          <c:yVal>
            <c:numRef>
              <c:f>Sphere4!#REF!</c:f>
              <c:numCache>
                <c:ptCount val="56"/>
                <c:pt idx="0">
                  <c:v>0</c:v>
                </c:pt>
                <c:pt idx="1">
                  <c:v>0.17098711483581092</c:v>
                </c:pt>
                <c:pt idx="2">
                  <c:v>0.33974515113864656</c:v>
                </c:pt>
                <c:pt idx="3">
                  <c:v>0.5040740898231452</c:v>
                </c:pt>
                <c:pt idx="4">
                  <c:v>0.661831651864832</c:v>
                </c:pt>
                <c:pt idx="5">
                  <c:v>0.8109612261833963</c:v>
                </c:pt>
                <c:pt idx="6">
                  <c:v>0.9495186807133056</c:v>
                </c:pt>
                <c:pt idx="7">
                  <c:v>1.075697707138445</c:v>
                </c:pt>
                <c:pt idx="8">
                  <c:v>1.1878533688834128</c:v>
                </c:pt>
                <c:pt idx="9">
                  <c:v>1.2845235453773833</c:v>
                </c:pt>
                <c:pt idx="10">
                  <c:v>1.3644479930317774</c:v>
                </c:pt>
                <c:pt idx="11">
                  <c:v>1.4265847744427302</c:v>
                </c:pt>
                <c:pt idx="12">
                  <c:v>1.4701238416385902</c:v>
                </c:pt>
                <c:pt idx="13">
                  <c:v>1.4944975962940372</c:v>
                </c:pt>
                <c:pt idx="14">
                  <c:v>1.4993882892422838</c:v>
                </c:pt>
                <c:pt idx="15">
                  <c:v>1.4847321628213992</c:v>
                </c:pt>
                <c:pt idx="16">
                  <c:v>1.4507202820529357</c:v>
                </c:pt>
                <c:pt idx="17">
                  <c:v>1.3977960438171784</c:v>
                </c:pt>
                <c:pt idx="18">
                  <c:v>1.3266493964967214</c:v>
                </c:pt>
                <c:pt idx="19">
                  <c:v>1.2382078454441612</c:v>
                </c:pt>
                <c:pt idx="20">
                  <c:v>1.1336243615313875</c:v>
                </c:pt>
                <c:pt idx="21">
                  <c:v>1.0142623504110289</c:v>
                </c:pt>
                <c:pt idx="22">
                  <c:v>0.8816778784387104</c:v>
                </c:pt>
                <c:pt idx="23">
                  <c:v>0.7375993869684061</c:v>
                </c:pt>
                <c:pt idx="24">
                  <c:v>0.5839051594760875</c:v>
                </c:pt>
                <c:pt idx="25">
                  <c:v>0.4225988352621445</c:v>
                </c:pt>
                <c:pt idx="26">
                  <c:v>0.2557832889489353</c:v>
                </c:pt>
                <c:pt idx="27">
                  <c:v>0.08563321629415263</c:v>
                </c:pt>
                <c:pt idx="28">
                  <c:v>-0.0856332162941516</c:v>
                </c:pt>
                <c:pt idx="29">
                  <c:v>-0.25578328894893565</c:v>
                </c:pt>
                <c:pt idx="30">
                  <c:v>-0.4225988352621441</c:v>
                </c:pt>
                <c:pt idx="31">
                  <c:v>-0.5839051594760871</c:v>
                </c:pt>
                <c:pt idx="32">
                  <c:v>-0.7375993869684052</c:v>
                </c:pt>
                <c:pt idx="33">
                  <c:v>-0.8816778784387096</c:v>
                </c:pt>
                <c:pt idx="34">
                  <c:v>-1.0142623504110293</c:v>
                </c:pt>
                <c:pt idx="35">
                  <c:v>-1.1336243615313872</c:v>
                </c:pt>
                <c:pt idx="36">
                  <c:v>-1.238207845444161</c:v>
                </c:pt>
                <c:pt idx="37">
                  <c:v>-1.3266493964967212</c:v>
                </c:pt>
                <c:pt idx="38">
                  <c:v>-1.3977960438171784</c:v>
                </c:pt>
                <c:pt idx="39">
                  <c:v>-1.4507202820529355</c:v>
                </c:pt>
                <c:pt idx="40">
                  <c:v>-1.484732162821399</c:v>
                </c:pt>
                <c:pt idx="41">
                  <c:v>-1.4993882892422838</c:v>
                </c:pt>
                <c:pt idx="42">
                  <c:v>-1.494497596294037</c:v>
                </c:pt>
                <c:pt idx="43">
                  <c:v>-1.4701238416385902</c:v>
                </c:pt>
                <c:pt idx="44">
                  <c:v>-1.426584774442731</c:v>
                </c:pt>
                <c:pt idx="45">
                  <c:v>-1.3644479930317779</c:v>
                </c:pt>
                <c:pt idx="46">
                  <c:v>-1.284523545377384</c:v>
                </c:pt>
                <c:pt idx="47">
                  <c:v>-1.1878533688834128</c:v>
                </c:pt>
                <c:pt idx="48">
                  <c:v>-1.0756977071384455</c:v>
                </c:pt>
                <c:pt idx="49">
                  <c:v>-0.9495186807133063</c:v>
                </c:pt>
                <c:pt idx="50">
                  <c:v>-0.8109612261833962</c:v>
                </c:pt>
                <c:pt idx="51">
                  <c:v>-0.6618316518648322</c:v>
                </c:pt>
                <c:pt idx="52">
                  <c:v>-0.5040740898231445</c:v>
                </c:pt>
                <c:pt idx="53">
                  <c:v>-0.33974515113864623</c:v>
                </c:pt>
                <c:pt idx="54">
                  <c:v>-0.17098711483581225</c:v>
                </c:pt>
                <c:pt idx="55">
                  <c:v>-3.67544536472586E-16</c:v>
                </c:pt>
              </c:numCache>
            </c:numRef>
          </c:yVal>
          <c:smooth val="0"/>
        </c:ser>
        <c:ser>
          <c:idx val="2"/>
          <c:order val="2"/>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Sphere4!#REF!</c:f>
              <c:strCache>
                <c:ptCount val="56"/>
                <c:pt idx="0">
                  <c:v>2.5</c:v>
                </c:pt>
                <c:pt idx="1">
                  <c:v>2.4837043383713757</c:v>
                </c:pt>
                <c:pt idx="2">
                  <c:v>2.4350297923558335</c:v>
                </c:pt>
                <c:pt idx="3">
                  <c:v>2.354610909098812</c:v>
                </c:pt>
                <c:pt idx="4">
                  <c:v>2.243496071728396</c:v>
                </c:pt>
                <c:pt idx="5">
                  <c:v>2.103133832077953</c:v>
                </c:pt>
                <c:pt idx="6">
                  <c:v>1.9353540265977063</c:v>
                </c:pt>
                <c:pt idx="7">
                  <c:v>1.742343921638234</c:v>
                </c:pt>
                <c:pt idx="8">
                  <c:v>1.5266196990885956</c:v>
                </c:pt>
                <c:pt idx="9">
                  <c:v>1.290993654097405</c:v>
                </c:pt>
                <c:pt idx="10">
                  <c:v>1.0385375325047161</c:v>
                </c:pt>
                <c:pt idx="11">
                  <c:v>0.7725424859373692</c:v>
                </c:pt>
                <c:pt idx="12">
                  <c:v>0.49647616661436383</c:v>
                </c:pt>
                <c:pt idx="13">
                  <c:v>0.21393752119709902</c:v>
                </c:pt>
                <c:pt idx="14">
                  <c:v>-0.07139012698424033</c:v>
                </c:pt>
                <c:pt idx="15">
                  <c:v>-0.35578709568321254</c:v>
                </c:pt>
                <c:pt idx="16">
                  <c:v>-0.6355458354837169</c:v>
                </c:pt>
                <c:pt idx="17">
                  <c:v>-0.9070192633766027</c:v>
                </c:pt>
                <c:pt idx="18">
                  <c:v>-1.1666683080641844</c:v>
                </c:pt>
                <c:pt idx="19">
                  <c:v>-1.4111080471669224</c:v>
                </c:pt>
                <c:pt idx="20">
                  <c:v>-1.6371518348632126</c:v>
                </c:pt>
                <c:pt idx="21">
                  <c:v>-1.8418528446910125</c:v>
                </c:pt>
                <c:pt idx="22">
                  <c:v>-2.0225424859373677</c:v>
                </c:pt>
                <c:pt idx="23">
                  <c:v>-2.1768651927994425</c:v>
                </c:pt>
                <c:pt idx="24">
                  <c:v>-2.302809132787125</c:v>
                </c:pt>
                <c:pt idx="25">
                  <c:v>-2.3987324340362433</c:v>
                </c:pt>
                <c:pt idx="26">
                  <c:v>-2.4633845896192326</c:v>
                </c:pt>
                <c:pt idx="27">
                  <c:v>-2.4959227598153393</c:v>
                </c:pt>
                <c:pt idx="28">
                  <c:v>-2.4959227598153393</c:v>
                </c:pt>
                <c:pt idx="29">
                  <c:v>-2.4633845896192326</c:v>
                </c:pt>
                <c:pt idx="30">
                  <c:v>-2.3987324340362437</c:v>
                </c:pt>
                <c:pt idx="31">
                  <c:v>-2.302809132787125</c:v>
                </c:pt>
                <c:pt idx="32">
                  <c:v>-2.1768651927994433</c:v>
                </c:pt>
                <c:pt idx="33">
                  <c:v>-2.022542485937369</c:v>
                </c:pt>
                <c:pt idx="34">
                  <c:v>-1.841852844691012</c:v>
                </c:pt>
                <c:pt idx="35">
                  <c:v>-1.637151834863213</c:v>
                </c:pt>
                <c:pt idx="36">
                  <c:v>-1.4111080471669228</c:v>
                </c:pt>
                <c:pt idx="37">
                  <c:v>-1.1666683080641846</c:v>
                </c:pt>
                <c:pt idx="38">
                  <c:v>-0.9070192633766037</c:v>
                </c:pt>
                <c:pt idx="39">
                  <c:v>-0.6355458354837191</c:v>
                </c:pt>
                <c:pt idx="40">
                  <c:v>-0.3557870956832131</c:v>
                </c:pt>
                <c:pt idx="41">
                  <c:v>-0.07139012698424149</c:v>
                </c:pt>
                <c:pt idx="42">
                  <c:v>0.2139375211971001</c:v>
                </c:pt>
                <c:pt idx="43">
                  <c:v>0.4964761666143638</c:v>
                </c:pt>
                <c:pt idx="44">
                  <c:v>0.772542485937366</c:v>
                </c:pt>
                <c:pt idx="45">
                  <c:v>1.038537532504715</c:v>
                </c:pt>
                <c:pt idx="46">
                  <c:v>1.2909936540974034</c:v>
                </c:pt>
                <c:pt idx="47">
                  <c:v>1.5266196990885952</c:v>
                </c:pt>
                <c:pt idx="48">
                  <c:v>1.742343921638233</c:v>
                </c:pt>
                <c:pt idx="49">
                  <c:v>1.9353540265977054</c:v>
                </c:pt>
                <c:pt idx="50">
                  <c:v>2.103133832077953</c:v>
                </c:pt>
                <c:pt idx="51">
                  <c:v>2.243496071728396</c:v>
                </c:pt>
                <c:pt idx="52">
                  <c:v>2.3546109090988123</c:v>
                </c:pt>
                <c:pt idx="53">
                  <c:v>2.435029792355834</c:v>
                </c:pt>
                <c:pt idx="54">
                  <c:v>2.4837043383713753</c:v>
                </c:pt>
                <c:pt idx="55">
                  <c:v>2.5</c:v>
                </c:pt>
              </c:strCache>
            </c:strRef>
          </c:xVal>
          <c:yVal>
            <c:numRef>
              <c:f>Sphere4!#REF!</c:f>
              <c:numCache>
                <c:ptCount val="56"/>
                <c:pt idx="0">
                  <c:v>0</c:v>
                </c:pt>
                <c:pt idx="1">
                  <c:v>0.28497852472635155</c:v>
                </c:pt>
                <c:pt idx="2">
                  <c:v>0.5662419185644109</c:v>
                </c:pt>
                <c:pt idx="3">
                  <c:v>0.8401234830385752</c:v>
                </c:pt>
                <c:pt idx="4">
                  <c:v>1.1030527531080532</c:v>
                </c:pt>
                <c:pt idx="5">
                  <c:v>1.351602043638994</c:v>
                </c:pt>
                <c:pt idx="6">
                  <c:v>1.582531134522176</c:v>
                </c:pt>
                <c:pt idx="7">
                  <c:v>1.7928295118974087</c:v>
                </c:pt>
                <c:pt idx="8">
                  <c:v>1.9797556148056876</c:v>
                </c:pt>
                <c:pt idx="9">
                  <c:v>2.1408725756289724</c:v>
                </c:pt>
                <c:pt idx="10">
                  <c:v>2.274079988386296</c:v>
                </c:pt>
                <c:pt idx="11">
                  <c:v>2.3776412907378837</c:v>
                </c:pt>
                <c:pt idx="12">
                  <c:v>2.450206402730984</c:v>
                </c:pt>
                <c:pt idx="13">
                  <c:v>2.4908293271567286</c:v>
                </c:pt>
                <c:pt idx="14">
                  <c:v>2.498980482070473</c:v>
                </c:pt>
                <c:pt idx="15">
                  <c:v>2.474553604702332</c:v>
                </c:pt>
                <c:pt idx="16">
                  <c:v>2.417867136754893</c:v>
                </c:pt>
                <c:pt idx="17">
                  <c:v>2.3296600730286308</c:v>
                </c:pt>
                <c:pt idx="18">
                  <c:v>2.2110823274945357</c:v>
                </c:pt>
                <c:pt idx="19">
                  <c:v>2.0636797424069355</c:v>
                </c:pt>
                <c:pt idx="20">
                  <c:v>1.8893739358856456</c:v>
                </c:pt>
                <c:pt idx="21">
                  <c:v>1.6904372506850482</c:v>
                </c:pt>
                <c:pt idx="22">
                  <c:v>1.4694631307311838</c:v>
                </c:pt>
                <c:pt idx="23">
                  <c:v>1.2293323116140102</c:v>
                </c:pt>
                <c:pt idx="24">
                  <c:v>0.973175265793479</c:v>
                </c:pt>
                <c:pt idx="25">
                  <c:v>0.7043313921035742</c:v>
                </c:pt>
                <c:pt idx="26">
                  <c:v>0.4263054815815589</c:v>
                </c:pt>
                <c:pt idx="27">
                  <c:v>0.14272202715692106</c:v>
                </c:pt>
                <c:pt idx="28">
                  <c:v>-0.14272202715691934</c:v>
                </c:pt>
                <c:pt idx="29">
                  <c:v>-0.42630548158155934</c:v>
                </c:pt>
                <c:pt idx="30">
                  <c:v>-0.7043313921035734</c:v>
                </c:pt>
                <c:pt idx="31">
                  <c:v>-0.9731752657934785</c:v>
                </c:pt>
                <c:pt idx="32">
                  <c:v>-1.2293323116140087</c:v>
                </c:pt>
                <c:pt idx="33">
                  <c:v>-1.4694631307311825</c:v>
                </c:pt>
                <c:pt idx="34">
                  <c:v>-1.6904372506850487</c:v>
                </c:pt>
                <c:pt idx="35">
                  <c:v>-1.8893739358856454</c:v>
                </c:pt>
                <c:pt idx="36">
                  <c:v>-2.063679742406935</c:v>
                </c:pt>
                <c:pt idx="37">
                  <c:v>-2.2110823274945353</c:v>
                </c:pt>
                <c:pt idx="38">
                  <c:v>-2.3296600730286303</c:v>
                </c:pt>
                <c:pt idx="39">
                  <c:v>-2.4178671367548925</c:v>
                </c:pt>
                <c:pt idx="40">
                  <c:v>-2.4745536047023315</c:v>
                </c:pt>
                <c:pt idx="41">
                  <c:v>-2.498980482070473</c:v>
                </c:pt>
                <c:pt idx="42">
                  <c:v>-2.490829327156728</c:v>
                </c:pt>
                <c:pt idx="43">
                  <c:v>-2.450206402730984</c:v>
                </c:pt>
                <c:pt idx="44">
                  <c:v>-2.3776412907378845</c:v>
                </c:pt>
                <c:pt idx="45">
                  <c:v>-2.2740799883862963</c:v>
                </c:pt>
                <c:pt idx="46">
                  <c:v>-2.1408725756289733</c:v>
                </c:pt>
                <c:pt idx="47">
                  <c:v>-1.9797556148056876</c:v>
                </c:pt>
                <c:pt idx="48">
                  <c:v>-1.7928295118974091</c:v>
                </c:pt>
                <c:pt idx="49">
                  <c:v>-1.582531134522177</c:v>
                </c:pt>
                <c:pt idx="50">
                  <c:v>-1.3516020436389935</c:v>
                </c:pt>
                <c:pt idx="51">
                  <c:v>-1.1030527531080536</c:v>
                </c:pt>
                <c:pt idx="52">
                  <c:v>-0.8401234830385741</c:v>
                </c:pt>
                <c:pt idx="53">
                  <c:v>-0.5662419185644103</c:v>
                </c:pt>
                <c:pt idx="54">
                  <c:v>-0.28497852472635377</c:v>
                </c:pt>
                <c:pt idx="55">
                  <c:v>-6.1257422745431E-16</c:v>
                </c:pt>
              </c:numCache>
            </c:numRef>
          </c:yVal>
          <c:smooth val="0"/>
        </c:ser>
        <c:ser>
          <c:idx val="3"/>
          <c:order val="3"/>
          <c:spPr>
            <a:ln w="38100">
              <a:solidFill>
                <a:srgbClr val="CCFFCC"/>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Sphere4!#REF!</c:f>
              <c:strCache>
                <c:ptCount val="56"/>
                <c:pt idx="0">
                  <c:v>3.5</c:v>
                </c:pt>
                <c:pt idx="1">
                  <c:v>3.477186073719926</c:v>
                </c:pt>
                <c:pt idx="2">
                  <c:v>3.409041709298167</c:v>
                </c:pt>
                <c:pt idx="3">
                  <c:v>3.2964552727383367</c:v>
                </c:pt>
                <c:pt idx="4">
                  <c:v>3.1408945004197544</c:v>
                </c:pt>
                <c:pt idx="5">
                  <c:v>2.9443873649091343</c:v>
                </c:pt>
                <c:pt idx="6">
                  <c:v>2.7094956372367887</c:v>
                </c:pt>
                <c:pt idx="7">
                  <c:v>2.4392814902935274</c:v>
                </c:pt>
                <c:pt idx="8">
                  <c:v>2.1372675787240336</c:v>
                </c:pt>
                <c:pt idx="9">
                  <c:v>1.8073911157363667</c:v>
                </c:pt>
                <c:pt idx="10">
                  <c:v>1.4539525455066025</c:v>
                </c:pt>
                <c:pt idx="11">
                  <c:v>1.081559480312317</c:v>
                </c:pt>
                <c:pt idx="12">
                  <c:v>0.6950666332601094</c:v>
                </c:pt>
                <c:pt idx="13">
                  <c:v>0.29951252967593867</c:v>
                </c:pt>
                <c:pt idx="14">
                  <c:v>-0.09994617777793646</c:v>
                </c:pt>
                <c:pt idx="15">
                  <c:v>-0.4981019339564975</c:v>
                </c:pt>
                <c:pt idx="16">
                  <c:v>-0.8897641696772037</c:v>
                </c:pt>
                <c:pt idx="17">
                  <c:v>-1.2698269687272437</c:v>
                </c:pt>
                <c:pt idx="18">
                  <c:v>-1.633335631289858</c:v>
                </c:pt>
                <c:pt idx="19">
                  <c:v>-1.9755512660336914</c:v>
                </c:pt>
                <c:pt idx="20">
                  <c:v>-2.2920125688084974</c:v>
                </c:pt>
                <c:pt idx="21">
                  <c:v>-2.578593982567418</c:v>
                </c:pt>
                <c:pt idx="22">
                  <c:v>-2.8315594803123147</c:v>
                </c:pt>
                <c:pt idx="23">
                  <c:v>-3.0476112699192197</c:v>
                </c:pt>
                <c:pt idx="24">
                  <c:v>-3.223932785901975</c:v>
                </c:pt>
                <c:pt idx="25">
                  <c:v>-3.3582254076507407</c:v>
                </c:pt>
                <c:pt idx="26">
                  <c:v>-3.4487384254669258</c:v>
                </c:pt>
                <c:pt idx="27">
                  <c:v>-3.494291863741475</c:v>
                </c:pt>
                <c:pt idx="28">
                  <c:v>-3.494291863741475</c:v>
                </c:pt>
                <c:pt idx="29">
                  <c:v>-3.4487384254669253</c:v>
                </c:pt>
                <c:pt idx="30">
                  <c:v>-3.358225407650741</c:v>
                </c:pt>
                <c:pt idx="31">
                  <c:v>-3.2239327859019755</c:v>
                </c:pt>
                <c:pt idx="32">
                  <c:v>-3.0476112699192206</c:v>
                </c:pt>
                <c:pt idx="33">
                  <c:v>-2.8315594803123165</c:v>
                </c:pt>
                <c:pt idx="34">
                  <c:v>-2.578593982567417</c:v>
                </c:pt>
                <c:pt idx="35">
                  <c:v>-2.2920125688084982</c:v>
                </c:pt>
                <c:pt idx="36">
                  <c:v>-1.9755512660336922</c:v>
                </c:pt>
                <c:pt idx="37">
                  <c:v>-1.6333356312898586</c:v>
                </c:pt>
                <c:pt idx="38">
                  <c:v>-1.269826968727245</c:v>
                </c:pt>
                <c:pt idx="39">
                  <c:v>-0.8897641696772068</c:v>
                </c:pt>
                <c:pt idx="40">
                  <c:v>-0.49810193395649827</c:v>
                </c:pt>
                <c:pt idx="41">
                  <c:v>-0.09994617777793809</c:v>
                </c:pt>
                <c:pt idx="42">
                  <c:v>0.29951252967594016</c:v>
                </c:pt>
                <c:pt idx="43">
                  <c:v>0.6950666332601093</c:v>
                </c:pt>
                <c:pt idx="44">
                  <c:v>1.0815594803123123</c:v>
                </c:pt>
                <c:pt idx="45">
                  <c:v>1.4539525455066011</c:v>
                </c:pt>
                <c:pt idx="46">
                  <c:v>1.807391115736365</c:v>
                </c:pt>
                <c:pt idx="47">
                  <c:v>2.137267578724033</c:v>
                </c:pt>
                <c:pt idx="48">
                  <c:v>2.439281490293526</c:v>
                </c:pt>
                <c:pt idx="49">
                  <c:v>2.7094956372367873</c:v>
                </c:pt>
                <c:pt idx="50">
                  <c:v>2.9443873649091343</c:v>
                </c:pt>
                <c:pt idx="51">
                  <c:v>3.140894500419754</c:v>
                </c:pt>
                <c:pt idx="52">
                  <c:v>3.2964552727383367</c:v>
                </c:pt>
                <c:pt idx="53">
                  <c:v>3.4090417092981675</c:v>
                </c:pt>
                <c:pt idx="54">
                  <c:v>3.4771860737199254</c:v>
                </c:pt>
                <c:pt idx="55">
                  <c:v>3.5</c:v>
                </c:pt>
              </c:strCache>
            </c:strRef>
          </c:xVal>
          <c:yVal>
            <c:numRef>
              <c:f>Sphere4!#REF!</c:f>
              <c:numCache>
                <c:ptCount val="56"/>
                <c:pt idx="0">
                  <c:v>0</c:v>
                </c:pt>
                <c:pt idx="1">
                  <c:v>0.3989699346168922</c:v>
                </c:pt>
                <c:pt idx="2">
                  <c:v>0.7927386859901753</c:v>
                </c:pt>
                <c:pt idx="3">
                  <c:v>1.1761728762540054</c:v>
                </c:pt>
                <c:pt idx="4">
                  <c:v>1.5442738543512744</c:v>
                </c:pt>
                <c:pt idx="5">
                  <c:v>1.8922428610945914</c:v>
                </c:pt>
                <c:pt idx="6">
                  <c:v>2.2155435883310464</c:v>
                </c:pt>
                <c:pt idx="7">
                  <c:v>2.509961316656372</c:v>
                </c:pt>
                <c:pt idx="8">
                  <c:v>2.771657860727963</c:v>
                </c:pt>
                <c:pt idx="9">
                  <c:v>2.9972216058805614</c:v>
                </c:pt>
                <c:pt idx="10">
                  <c:v>3.1837119837408143</c:v>
                </c:pt>
                <c:pt idx="11">
                  <c:v>3.3286978070330373</c:v>
                </c:pt>
                <c:pt idx="12">
                  <c:v>3.430288963823377</c:v>
                </c:pt>
                <c:pt idx="13">
                  <c:v>3.48716105801942</c:v>
                </c:pt>
                <c:pt idx="14">
                  <c:v>3.4985726748986625</c:v>
                </c:pt>
                <c:pt idx="15">
                  <c:v>3.464375046583265</c:v>
                </c:pt>
                <c:pt idx="16">
                  <c:v>3.3850139914568502</c:v>
                </c:pt>
                <c:pt idx="17">
                  <c:v>3.261524102240083</c:v>
                </c:pt>
                <c:pt idx="18">
                  <c:v>3.09551525849235</c:v>
                </c:pt>
                <c:pt idx="19">
                  <c:v>2.889151639369709</c:v>
                </c:pt>
                <c:pt idx="20">
                  <c:v>2.645123510239904</c:v>
                </c:pt>
                <c:pt idx="21">
                  <c:v>2.3666121509590674</c:v>
                </c:pt>
                <c:pt idx="22">
                  <c:v>2.0572483830236576</c:v>
                </c:pt>
                <c:pt idx="23">
                  <c:v>1.7210652362596144</c:v>
                </c:pt>
                <c:pt idx="24">
                  <c:v>1.3624453721108707</c:v>
                </c:pt>
                <c:pt idx="25">
                  <c:v>0.9860639489450038</c:v>
                </c:pt>
                <c:pt idx="26">
                  <c:v>0.5968276742141825</c:v>
                </c:pt>
                <c:pt idx="27">
                  <c:v>0.1998108380196895</c:v>
                </c:pt>
                <c:pt idx="28">
                  <c:v>-0.19981083801968708</c:v>
                </c:pt>
                <c:pt idx="29">
                  <c:v>-0.5968276742141831</c:v>
                </c:pt>
                <c:pt idx="30">
                  <c:v>-0.9860639489450029</c:v>
                </c:pt>
                <c:pt idx="31">
                  <c:v>-1.3624453721108698</c:v>
                </c:pt>
                <c:pt idx="32">
                  <c:v>-1.7210652362596122</c:v>
                </c:pt>
                <c:pt idx="33">
                  <c:v>-2.0572483830236554</c:v>
                </c:pt>
                <c:pt idx="34">
                  <c:v>-2.3666121509590683</c:v>
                </c:pt>
                <c:pt idx="35">
                  <c:v>-2.6451235102399036</c:v>
                </c:pt>
                <c:pt idx="36">
                  <c:v>-2.889151639369709</c:v>
                </c:pt>
                <c:pt idx="37">
                  <c:v>-3.0955152584923495</c:v>
                </c:pt>
                <c:pt idx="38">
                  <c:v>-3.2615241022400827</c:v>
                </c:pt>
                <c:pt idx="39">
                  <c:v>-3.3850139914568493</c:v>
                </c:pt>
                <c:pt idx="40">
                  <c:v>-3.4643750465832643</c:v>
                </c:pt>
                <c:pt idx="41">
                  <c:v>-3.4985726748986625</c:v>
                </c:pt>
                <c:pt idx="42">
                  <c:v>-3.48716105801942</c:v>
                </c:pt>
                <c:pt idx="43">
                  <c:v>-3.430288963823377</c:v>
                </c:pt>
                <c:pt idx="44">
                  <c:v>-3.3286978070330386</c:v>
                </c:pt>
                <c:pt idx="45">
                  <c:v>-3.1837119837408148</c:v>
                </c:pt>
                <c:pt idx="46">
                  <c:v>-2.9972216058805627</c:v>
                </c:pt>
                <c:pt idx="47">
                  <c:v>-2.771657860727963</c:v>
                </c:pt>
                <c:pt idx="48">
                  <c:v>-2.509961316656373</c:v>
                </c:pt>
                <c:pt idx="49">
                  <c:v>-2.215543588331048</c:v>
                </c:pt>
                <c:pt idx="50">
                  <c:v>-1.8922428610945912</c:v>
                </c:pt>
                <c:pt idx="51">
                  <c:v>-1.544273854351275</c:v>
                </c:pt>
                <c:pt idx="52">
                  <c:v>-1.1761728762540038</c:v>
                </c:pt>
                <c:pt idx="53">
                  <c:v>-0.7927386859901745</c:v>
                </c:pt>
                <c:pt idx="54">
                  <c:v>-0.3989699346168953</c:v>
                </c:pt>
                <c:pt idx="55">
                  <c:v>-8.57603918436034E-16</c:v>
                </c:pt>
              </c:numCache>
            </c:numRef>
          </c:yVal>
          <c:smooth val="0"/>
        </c:ser>
        <c:ser>
          <c:idx val="4"/>
          <c:order val="4"/>
          <c:spPr>
            <a:ln w="381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Sphere4!#REF!</c:f>
              <c:strCache>
                <c:ptCount val="56"/>
                <c:pt idx="0">
                  <c:v>4.5</c:v>
                </c:pt>
                <c:pt idx="1">
                  <c:v>4.470667809068476</c:v>
                </c:pt>
                <c:pt idx="2">
                  <c:v>4.383053626240501</c:v>
                </c:pt>
                <c:pt idx="3">
                  <c:v>4.238299636377861</c:v>
                </c:pt>
                <c:pt idx="4">
                  <c:v>4.038292929111113</c:v>
                </c:pt>
                <c:pt idx="5">
                  <c:v>3.7856408977403153</c:v>
                </c:pt>
                <c:pt idx="6">
                  <c:v>3.4836372478758713</c:v>
                </c:pt>
                <c:pt idx="7">
                  <c:v>3.136219058948821</c:v>
                </c:pt>
                <c:pt idx="8">
                  <c:v>2.747915458359472</c:v>
                </c:pt>
                <c:pt idx="9">
                  <c:v>2.323788577375329</c:v>
                </c:pt>
                <c:pt idx="10">
                  <c:v>1.869367558508489</c:v>
                </c:pt>
                <c:pt idx="11">
                  <c:v>1.3905764746872644</c:v>
                </c:pt>
                <c:pt idx="12">
                  <c:v>0.8936570999058548</c:v>
                </c:pt>
                <c:pt idx="13">
                  <c:v>0.38508753815477825</c:v>
                </c:pt>
                <c:pt idx="14">
                  <c:v>-0.1285022285716326</c:v>
                </c:pt>
                <c:pt idx="15">
                  <c:v>-0.6404167722297825</c:v>
                </c:pt>
                <c:pt idx="16">
                  <c:v>-1.1439825038706906</c:v>
                </c:pt>
                <c:pt idx="17">
                  <c:v>-1.6326346740778848</c:v>
                </c:pt>
                <c:pt idx="18">
                  <c:v>-2.100002954515532</c:v>
                </c:pt>
                <c:pt idx="19">
                  <c:v>-2.5399944849004603</c:v>
                </c:pt>
                <c:pt idx="20">
                  <c:v>-2.9468733027537826</c:v>
                </c:pt>
                <c:pt idx="21">
                  <c:v>-3.3153351204438226</c:v>
                </c:pt>
                <c:pt idx="22">
                  <c:v>-3.640576474687262</c:v>
                </c:pt>
                <c:pt idx="23">
                  <c:v>-3.9183573470389965</c:v>
                </c:pt>
                <c:pt idx="24">
                  <c:v>-4.145056439016825</c:v>
                </c:pt>
                <c:pt idx="25">
                  <c:v>-4.317718381265238</c:v>
                </c:pt>
                <c:pt idx="26">
                  <c:v>-4.4340922613146185</c:v>
                </c:pt>
                <c:pt idx="27">
                  <c:v>-4.492660967667611</c:v>
                </c:pt>
                <c:pt idx="28">
                  <c:v>-4.492660967667611</c:v>
                </c:pt>
                <c:pt idx="29">
                  <c:v>-4.4340922613146185</c:v>
                </c:pt>
                <c:pt idx="30">
                  <c:v>-4.317718381265239</c:v>
                </c:pt>
                <c:pt idx="31">
                  <c:v>-4.145056439016826</c:v>
                </c:pt>
                <c:pt idx="32">
                  <c:v>-3.9183573470389983</c:v>
                </c:pt>
                <c:pt idx="33">
                  <c:v>-3.640576474687264</c:v>
                </c:pt>
                <c:pt idx="34">
                  <c:v>-3.3153351204438217</c:v>
                </c:pt>
                <c:pt idx="35">
                  <c:v>-2.9468733027537835</c:v>
                </c:pt>
                <c:pt idx="36">
                  <c:v>-2.539994484900461</c:v>
                </c:pt>
                <c:pt idx="37">
                  <c:v>-2.1000029545155323</c:v>
                </c:pt>
                <c:pt idx="38">
                  <c:v>-1.6326346740778865</c:v>
                </c:pt>
                <c:pt idx="39">
                  <c:v>-1.1439825038706946</c:v>
                </c:pt>
                <c:pt idx="40">
                  <c:v>-0.6404167722297835</c:v>
                </c:pt>
                <c:pt idx="41">
                  <c:v>-0.12850222857163468</c:v>
                </c:pt>
                <c:pt idx="42">
                  <c:v>0.3850875381547802</c:v>
                </c:pt>
                <c:pt idx="43">
                  <c:v>0.8936570999058547</c:v>
                </c:pt>
                <c:pt idx="44">
                  <c:v>1.3905764746872589</c:v>
                </c:pt>
                <c:pt idx="45">
                  <c:v>1.8693675585084872</c:v>
                </c:pt>
                <c:pt idx="46">
                  <c:v>2.323788577375326</c:v>
                </c:pt>
                <c:pt idx="47">
                  <c:v>2.7479154583594716</c:v>
                </c:pt>
                <c:pt idx="48">
                  <c:v>3.1362190589488197</c:v>
                </c:pt>
                <c:pt idx="49">
                  <c:v>3.48363724787587</c:v>
                </c:pt>
                <c:pt idx="50">
                  <c:v>3.7856408977403153</c:v>
                </c:pt>
                <c:pt idx="51">
                  <c:v>4.038292929111113</c:v>
                </c:pt>
                <c:pt idx="52">
                  <c:v>4.238299636377862</c:v>
                </c:pt>
                <c:pt idx="53">
                  <c:v>4.3830536262405015</c:v>
                </c:pt>
                <c:pt idx="54">
                  <c:v>4.470667809068475</c:v>
                </c:pt>
                <c:pt idx="55">
                  <c:v>4.5</c:v>
                </c:pt>
              </c:strCache>
            </c:strRef>
          </c:xVal>
          <c:yVal>
            <c:numRef>
              <c:f>Sphere4!#REF!</c:f>
              <c:numCache>
                <c:ptCount val="56"/>
                <c:pt idx="0">
                  <c:v>0</c:v>
                </c:pt>
                <c:pt idx="1">
                  <c:v>0.5129613445074328</c:v>
                </c:pt>
                <c:pt idx="2">
                  <c:v>1.0192354534159396</c:v>
                </c:pt>
                <c:pt idx="3">
                  <c:v>1.5122222694694354</c:v>
                </c:pt>
                <c:pt idx="4">
                  <c:v>1.9854949555944958</c:v>
                </c:pt>
                <c:pt idx="5">
                  <c:v>2.432883678550189</c:v>
                </c:pt>
                <c:pt idx="6">
                  <c:v>2.8485560421399168</c:v>
                </c:pt>
                <c:pt idx="7">
                  <c:v>3.2270931214153356</c:v>
                </c:pt>
                <c:pt idx="8">
                  <c:v>3.563560106650238</c:v>
                </c:pt>
                <c:pt idx="9">
                  <c:v>3.85357063613215</c:v>
                </c:pt>
                <c:pt idx="10">
                  <c:v>4.093343979095333</c:v>
                </c:pt>
                <c:pt idx="11">
                  <c:v>4.2797543233281905</c:v>
                </c:pt>
                <c:pt idx="12">
                  <c:v>4.410371524915771</c:v>
                </c:pt>
                <c:pt idx="13">
                  <c:v>4.483492788882112</c:v>
                </c:pt>
                <c:pt idx="14">
                  <c:v>4.498164867726851</c:v>
                </c:pt>
                <c:pt idx="15">
                  <c:v>4.454196488464198</c:v>
                </c:pt>
                <c:pt idx="16">
                  <c:v>4.3521608461588075</c:v>
                </c:pt>
                <c:pt idx="17">
                  <c:v>4.1933881314515355</c:v>
                </c:pt>
                <c:pt idx="18">
                  <c:v>3.9799481894901643</c:v>
                </c:pt>
                <c:pt idx="19">
                  <c:v>3.7146235363324838</c:v>
                </c:pt>
                <c:pt idx="20">
                  <c:v>3.400873084594162</c:v>
                </c:pt>
                <c:pt idx="21">
                  <c:v>3.042787051233087</c:v>
                </c:pt>
                <c:pt idx="22">
                  <c:v>2.645033635316131</c:v>
                </c:pt>
                <c:pt idx="23">
                  <c:v>2.2127981609052183</c:v>
                </c:pt>
                <c:pt idx="24">
                  <c:v>1.7517154784282623</c:v>
                </c:pt>
                <c:pt idx="25">
                  <c:v>1.2677965057864335</c:v>
                </c:pt>
                <c:pt idx="26">
                  <c:v>0.767349866846806</c:v>
                </c:pt>
                <c:pt idx="27">
                  <c:v>0.2568996488824579</c:v>
                </c:pt>
                <c:pt idx="28">
                  <c:v>-0.2568996488824548</c:v>
                </c:pt>
                <c:pt idx="29">
                  <c:v>-0.7673498668468068</c:v>
                </c:pt>
                <c:pt idx="30">
                  <c:v>-1.2677965057864322</c:v>
                </c:pt>
                <c:pt idx="31">
                  <c:v>-1.7517154784282614</c:v>
                </c:pt>
                <c:pt idx="32">
                  <c:v>-2.2127981609052156</c:v>
                </c:pt>
                <c:pt idx="33">
                  <c:v>-2.645033635316129</c:v>
                </c:pt>
                <c:pt idx="34">
                  <c:v>-3.0427870512330877</c:v>
                </c:pt>
                <c:pt idx="35">
                  <c:v>-3.4008730845941617</c:v>
                </c:pt>
                <c:pt idx="36">
                  <c:v>-3.714623536332483</c:v>
                </c:pt>
                <c:pt idx="37">
                  <c:v>-3.979948189490164</c:v>
                </c:pt>
                <c:pt idx="38">
                  <c:v>-4.193388131451535</c:v>
                </c:pt>
                <c:pt idx="39">
                  <c:v>-4.352160846158807</c:v>
                </c:pt>
                <c:pt idx="40">
                  <c:v>-4.454196488464197</c:v>
                </c:pt>
                <c:pt idx="41">
                  <c:v>-4.498164867726851</c:v>
                </c:pt>
                <c:pt idx="42">
                  <c:v>-4.483492788882111</c:v>
                </c:pt>
                <c:pt idx="43">
                  <c:v>-4.410371524915771</c:v>
                </c:pt>
                <c:pt idx="44">
                  <c:v>-4.279754323328192</c:v>
                </c:pt>
                <c:pt idx="45">
                  <c:v>-4.093343979095334</c:v>
                </c:pt>
                <c:pt idx="46">
                  <c:v>-3.8535706361321522</c:v>
                </c:pt>
                <c:pt idx="47">
                  <c:v>-3.563560106650238</c:v>
                </c:pt>
                <c:pt idx="48">
                  <c:v>-3.2270931214153364</c:v>
                </c:pt>
                <c:pt idx="49">
                  <c:v>-2.8485560421399185</c:v>
                </c:pt>
                <c:pt idx="50">
                  <c:v>-2.4328836785501884</c:v>
                </c:pt>
                <c:pt idx="51">
                  <c:v>-1.9854949555944965</c:v>
                </c:pt>
                <c:pt idx="52">
                  <c:v>-1.5122222694694334</c:v>
                </c:pt>
                <c:pt idx="53">
                  <c:v>-1.0192354534159387</c:v>
                </c:pt>
                <c:pt idx="54">
                  <c:v>-0.5129613445074368</c:v>
                </c:pt>
                <c:pt idx="55">
                  <c:v>-1.102633609417758E-15</c:v>
                </c:pt>
              </c:numCache>
            </c:numRef>
          </c:yVal>
          <c:smooth val="0"/>
        </c:ser>
        <c:axId val="31436356"/>
        <c:axId val="14491749"/>
      </c:scatterChart>
      <c:valAx>
        <c:axId val="31436356"/>
        <c:scaling>
          <c:orientation val="minMax"/>
          <c:max val="5"/>
          <c:min val="-5"/>
        </c:scaling>
        <c:axPos val="b"/>
        <c:majorGridlines/>
        <c:delete val="0"/>
        <c:numFmt formatCode="General" sourceLinked="1"/>
        <c:majorTickMark val="out"/>
        <c:minorTickMark val="none"/>
        <c:tickLblPos val="nextTo"/>
        <c:crossAx val="14491749"/>
        <c:crossesAt val="-99"/>
        <c:crossBetween val="midCat"/>
        <c:dispUnits/>
        <c:majorUnit val="1"/>
      </c:valAx>
      <c:valAx>
        <c:axId val="14491749"/>
        <c:scaling>
          <c:orientation val="minMax"/>
          <c:max val="5"/>
          <c:min val="-5"/>
        </c:scaling>
        <c:axPos val="l"/>
        <c:majorGridlines/>
        <c:delete val="0"/>
        <c:numFmt formatCode="General" sourceLinked="1"/>
        <c:majorTickMark val="out"/>
        <c:minorTickMark val="none"/>
        <c:tickLblPos val="nextTo"/>
        <c:crossAx val="31436356"/>
        <c:crossesAt val="-99"/>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latin typeface="Arial"/>
                <a:ea typeface="Arial"/>
                <a:cs typeface="Arial"/>
              </a:rPr>
              <a:t>n = 5 = z</a:t>
            </a:r>
          </a:p>
        </c:rich>
      </c:tx>
      <c:layout>
        <c:manualLayout>
          <c:xMode val="factor"/>
          <c:yMode val="factor"/>
          <c:x val="-0.3565"/>
          <c:y val="0.01825"/>
        </c:manualLayout>
      </c:layout>
    </c:title>
    <c:plotArea>
      <c:layout>
        <c:manualLayout>
          <c:xMode val="edge"/>
          <c:yMode val="edge"/>
          <c:x val="0"/>
          <c:y val="0"/>
          <c:w val="1"/>
          <c:h val="1"/>
        </c:manualLayout>
      </c:layout>
      <c:scatterChart>
        <c:scatterStyle val="lineMarker"/>
        <c:varyColors val="0"/>
        <c:ser>
          <c:idx val="0"/>
          <c:order val="0"/>
          <c:tx>
            <c:strRef>
              <c:f>Cylinder!$P$3:$Q$3</c:f>
              <c:strCache>
                <c:ptCount val="1"/>
                <c:pt idx="0">
                  <c:v>x 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36"/>
            <c:spPr>
              <a:solidFill>
                <a:srgbClr val="FF00FF"/>
              </a:solidFill>
              <a:ln>
                <a:solidFill>
                  <a:srgbClr val="000000"/>
                </a:solidFill>
              </a:ln>
            </c:spPr>
          </c:marker>
          <c:dPt>
            <c:idx val="18"/>
            <c:spPr>
              <a:ln w="3175">
                <a:noFill/>
              </a:ln>
            </c:spPr>
            <c:marker>
              <c:size val="36"/>
              <c:spPr>
                <a:solidFill>
                  <a:srgbClr val="FF99CC"/>
                </a:solidFill>
                <a:ln>
                  <a:solidFill>
                    <a:srgbClr val="000000"/>
                  </a:solidFill>
                </a:ln>
              </c:spPr>
            </c:marker>
          </c:dPt>
          <c:dPt>
            <c:idx val="19"/>
            <c:spPr>
              <a:ln w="3175">
                <a:noFill/>
              </a:ln>
            </c:spPr>
            <c:marker>
              <c:size val="36"/>
              <c:spPr>
                <a:solidFill>
                  <a:srgbClr val="FF99CC"/>
                </a:solidFill>
                <a:ln>
                  <a:solidFill>
                    <a:srgbClr val="000000"/>
                  </a:solidFill>
                </a:ln>
              </c:spPr>
            </c:marker>
          </c:dPt>
          <c:dPt>
            <c:idx val="30"/>
            <c:spPr>
              <a:ln w="3175">
                <a:noFill/>
              </a:ln>
            </c:spPr>
            <c:marker>
              <c:size val="36"/>
              <c:spPr>
                <a:solidFill>
                  <a:srgbClr val="FFFF00"/>
                </a:solidFill>
                <a:ln>
                  <a:solidFill>
                    <a:srgbClr val="000000"/>
                  </a:solidFill>
                </a:ln>
              </c:spPr>
            </c:marker>
          </c:dPt>
          <c:dPt>
            <c:idx val="31"/>
            <c:spPr>
              <a:ln w="3175">
                <a:noFill/>
              </a:ln>
            </c:spPr>
            <c:marker>
              <c:size val="36"/>
              <c:spPr>
                <a:solidFill>
                  <a:srgbClr val="FFFF00"/>
                </a:solidFill>
                <a:ln>
                  <a:solidFill>
                    <a:srgbClr val="000000"/>
                  </a:solidFill>
                </a:ln>
              </c:spPr>
            </c:marker>
          </c:dPt>
          <c:dPt>
            <c:idx val="32"/>
            <c:spPr>
              <a:ln w="3175">
                <a:noFill/>
              </a:ln>
            </c:spPr>
            <c:marker>
              <c:size val="36"/>
              <c:spPr>
                <a:solidFill>
                  <a:srgbClr val="FFFF00"/>
                </a:solidFill>
                <a:ln>
                  <a:solidFill>
                    <a:srgbClr val="000000"/>
                  </a:solidFill>
                </a:ln>
              </c:spPr>
            </c:marker>
          </c:dPt>
          <c:dPt>
            <c:idx val="33"/>
            <c:spPr>
              <a:ln w="3175">
                <a:noFill/>
              </a:ln>
            </c:spPr>
            <c:marker>
              <c:size val="36"/>
              <c:spPr>
                <a:solidFill>
                  <a:srgbClr val="FFFF00"/>
                </a:solidFill>
                <a:ln>
                  <a:solidFill>
                    <a:srgbClr val="000000"/>
                  </a:solidFill>
                </a:ln>
              </c:spPr>
            </c:marker>
          </c:dPt>
          <c:dPt>
            <c:idx val="34"/>
            <c:spPr>
              <a:ln w="3175">
                <a:noFill/>
              </a:ln>
            </c:spPr>
            <c:marker>
              <c:size val="36"/>
              <c:spPr>
                <a:solidFill>
                  <a:srgbClr val="FFFF00"/>
                </a:solidFill>
                <a:ln>
                  <a:solidFill>
                    <a:srgbClr val="000000"/>
                  </a:solidFill>
                </a:ln>
              </c:spPr>
            </c:marker>
          </c:dPt>
          <c:dPt>
            <c:idx val="35"/>
            <c:spPr>
              <a:ln w="3175">
                <a:noFill/>
              </a:ln>
            </c:spPr>
            <c:marker>
              <c:size val="36"/>
              <c:spPr>
                <a:solidFill>
                  <a:srgbClr val="FFFF00"/>
                </a:solidFill>
                <a:ln>
                  <a:solidFill>
                    <a:srgbClr val="000000"/>
                  </a:solidFill>
                </a:ln>
              </c:spPr>
            </c:marker>
          </c:dPt>
          <c:dPt>
            <c:idx val="38"/>
            <c:spPr>
              <a:ln w="3175">
                <a:noFill/>
              </a:ln>
            </c:spPr>
            <c:marker>
              <c:size val="36"/>
              <c:spPr>
                <a:solidFill>
                  <a:srgbClr val="CCFFCC"/>
                </a:solidFill>
                <a:ln>
                  <a:solidFill>
                    <a:srgbClr val="000000"/>
                  </a:solidFill>
                </a:ln>
              </c:spPr>
            </c:marker>
          </c:dPt>
          <c:dPt>
            <c:idx val="39"/>
            <c:spPr>
              <a:ln w="3175">
                <a:noFill/>
              </a:ln>
            </c:spPr>
            <c:marker>
              <c:size val="36"/>
              <c:spPr>
                <a:solidFill>
                  <a:srgbClr val="CCFFCC"/>
                </a:solidFill>
                <a:ln>
                  <a:solidFill>
                    <a:srgbClr val="000000"/>
                  </a:solidFill>
                </a:ln>
              </c:spPr>
            </c:marker>
          </c:dPt>
          <c:dPt>
            <c:idx val="40"/>
            <c:spPr>
              <a:ln w="3175">
                <a:noFill/>
              </a:ln>
            </c:spPr>
            <c:marker>
              <c:size val="36"/>
              <c:spPr>
                <a:solidFill>
                  <a:srgbClr val="CCFFCC"/>
                </a:solidFill>
                <a:ln>
                  <a:solidFill>
                    <a:srgbClr val="000000"/>
                  </a:solidFill>
                </a:ln>
              </c:spPr>
            </c:marker>
          </c:dPt>
          <c:dPt>
            <c:idx val="41"/>
            <c:spPr>
              <a:ln w="3175">
                <a:noFill/>
              </a:ln>
            </c:spPr>
            <c:marker>
              <c:size val="36"/>
              <c:spPr>
                <a:solidFill>
                  <a:srgbClr val="CCFFCC"/>
                </a:solidFill>
                <a:ln>
                  <a:solidFill>
                    <a:srgbClr val="000000"/>
                  </a:solidFill>
                </a:ln>
              </c:spPr>
            </c:marker>
          </c:dPt>
          <c:dPt>
            <c:idx val="42"/>
            <c:spPr>
              <a:ln w="3175">
                <a:noFill/>
              </a:ln>
            </c:spPr>
            <c:marker>
              <c:size val="36"/>
              <c:spPr>
                <a:solidFill>
                  <a:srgbClr val="CCFFCC"/>
                </a:solidFill>
                <a:ln>
                  <a:solidFill>
                    <a:srgbClr val="000000"/>
                  </a:solidFill>
                </a:ln>
              </c:spPr>
            </c:marker>
          </c:dPt>
          <c:dPt>
            <c:idx val="43"/>
            <c:spPr>
              <a:ln w="3175">
                <a:noFill/>
              </a:ln>
            </c:spPr>
            <c:marker>
              <c:size val="36"/>
              <c:spPr>
                <a:solidFill>
                  <a:srgbClr val="CCFFCC"/>
                </a:solidFill>
                <a:ln>
                  <a:solidFill>
                    <a:srgbClr val="000000"/>
                  </a:solidFill>
                </a:ln>
              </c:spPr>
            </c:marker>
          </c:dPt>
          <c:dPt>
            <c:idx val="44"/>
            <c:spPr>
              <a:ln w="3175">
                <a:noFill/>
              </a:ln>
            </c:spPr>
            <c:marker>
              <c:size val="36"/>
              <c:spPr>
                <a:solidFill>
                  <a:srgbClr val="CCFFCC"/>
                </a:solidFill>
                <a:ln>
                  <a:solidFill>
                    <a:srgbClr val="000000"/>
                  </a:solidFill>
                </a:ln>
              </c:spPr>
            </c:marker>
          </c:dPt>
          <c:dPt>
            <c:idx val="45"/>
            <c:spPr>
              <a:ln w="3175">
                <a:noFill/>
              </a:ln>
            </c:spPr>
            <c:marker>
              <c:size val="36"/>
              <c:spPr>
                <a:solidFill>
                  <a:srgbClr val="CCFFCC"/>
                </a:solidFill>
                <a:ln>
                  <a:solidFill>
                    <a:srgbClr val="000000"/>
                  </a:solidFill>
                </a:ln>
              </c:spPr>
            </c:marker>
          </c:dPt>
          <c:dPt>
            <c:idx val="46"/>
            <c:spPr>
              <a:ln w="3175">
                <a:noFill/>
              </a:ln>
            </c:spPr>
            <c:marker>
              <c:size val="36"/>
              <c:spPr>
                <a:solidFill>
                  <a:srgbClr val="CCFFCC"/>
                </a:solidFill>
                <a:ln>
                  <a:solidFill>
                    <a:srgbClr val="000000"/>
                  </a:solidFill>
                </a:ln>
              </c:spPr>
            </c:marker>
          </c:dPt>
          <c:dPt>
            <c:idx val="47"/>
            <c:spPr>
              <a:ln w="3175">
                <a:noFill/>
              </a:ln>
            </c:spPr>
            <c:marker>
              <c:size val="36"/>
              <c:spPr>
                <a:solidFill>
                  <a:srgbClr val="CCFFCC"/>
                </a:solidFill>
                <a:ln>
                  <a:solidFill>
                    <a:srgbClr val="000000"/>
                  </a:solidFill>
                </a:ln>
              </c:spPr>
            </c:marker>
          </c:dPt>
          <c:dPt>
            <c:idx val="56"/>
            <c:spPr>
              <a:ln w="3175">
                <a:noFill/>
              </a:ln>
            </c:spPr>
            <c:marker>
              <c:size val="36"/>
              <c:spPr>
                <a:solidFill>
                  <a:srgbClr val="00FFFF"/>
                </a:solidFill>
                <a:ln>
                  <a:solidFill>
                    <a:srgbClr val="000000"/>
                  </a:solidFill>
                </a:ln>
              </c:spPr>
            </c:marker>
          </c:dPt>
          <c:dPt>
            <c:idx val="57"/>
            <c:spPr>
              <a:ln w="3175">
                <a:noFill/>
              </a:ln>
            </c:spPr>
            <c:marker>
              <c:size val="36"/>
              <c:spPr>
                <a:solidFill>
                  <a:srgbClr val="00FFFF"/>
                </a:solidFill>
                <a:ln>
                  <a:solidFill>
                    <a:srgbClr val="000000"/>
                  </a:solidFill>
                </a:ln>
              </c:spPr>
            </c:marker>
          </c:dPt>
          <c:dPt>
            <c:idx val="58"/>
            <c:spPr>
              <a:ln w="3175">
                <a:noFill/>
              </a:ln>
            </c:spPr>
            <c:marker>
              <c:size val="36"/>
              <c:spPr>
                <a:solidFill>
                  <a:srgbClr val="00FFFF"/>
                </a:solidFill>
                <a:ln>
                  <a:solidFill>
                    <a:srgbClr val="000000"/>
                  </a:solidFill>
                </a:ln>
              </c:spPr>
            </c:marker>
          </c:dPt>
          <c:dPt>
            <c:idx val="59"/>
            <c:spPr>
              <a:ln w="3175">
                <a:noFill/>
              </a:ln>
            </c:spPr>
            <c:marker>
              <c:size val="36"/>
              <c:spPr>
                <a:solidFill>
                  <a:srgbClr val="00FFFF"/>
                </a:solidFill>
                <a:ln>
                  <a:solidFill>
                    <a:srgbClr val="000000"/>
                  </a:solidFill>
                </a:ln>
              </c:spPr>
            </c:marker>
          </c:dPt>
          <c:dPt>
            <c:idx val="60"/>
            <c:spPr>
              <a:ln w="3175">
                <a:noFill/>
              </a:ln>
            </c:spPr>
            <c:marker>
              <c:size val="36"/>
              <c:spPr>
                <a:solidFill>
                  <a:srgbClr val="00FFFF"/>
                </a:solidFill>
                <a:ln>
                  <a:solidFill>
                    <a:srgbClr val="000000"/>
                  </a:solidFill>
                </a:ln>
              </c:spPr>
            </c:marker>
          </c:dPt>
          <c:dPt>
            <c:idx val="61"/>
            <c:spPr>
              <a:ln w="3175">
                <a:noFill/>
              </a:ln>
            </c:spPr>
            <c:marker>
              <c:size val="36"/>
              <c:spPr>
                <a:solidFill>
                  <a:srgbClr val="00FFFF"/>
                </a:solidFill>
                <a:ln>
                  <a:solidFill>
                    <a:srgbClr val="000000"/>
                  </a:solidFill>
                </a:ln>
              </c:spPr>
            </c:marker>
          </c:dPt>
          <c:dPt>
            <c:idx val="62"/>
            <c:spPr>
              <a:ln w="3175">
                <a:noFill/>
              </a:ln>
            </c:spPr>
            <c:marker>
              <c:size val="36"/>
              <c:spPr>
                <a:solidFill>
                  <a:srgbClr val="00FFFF"/>
                </a:solidFill>
                <a:ln>
                  <a:solidFill>
                    <a:srgbClr val="000000"/>
                  </a:solidFill>
                </a:ln>
              </c:spPr>
            </c:marker>
          </c:dPt>
          <c:dPt>
            <c:idx val="63"/>
            <c:spPr>
              <a:ln w="3175">
                <a:noFill/>
              </a:ln>
            </c:spPr>
            <c:marker>
              <c:size val="36"/>
              <c:spPr>
                <a:solidFill>
                  <a:srgbClr val="00FFFF"/>
                </a:solidFill>
                <a:ln>
                  <a:solidFill>
                    <a:srgbClr val="000000"/>
                  </a:solidFill>
                </a:ln>
              </c:spPr>
            </c:marker>
          </c:dPt>
          <c:dPt>
            <c:idx val="64"/>
            <c:spPr>
              <a:ln w="3175">
                <a:noFill/>
              </a:ln>
            </c:spPr>
            <c:marker>
              <c:size val="36"/>
              <c:spPr>
                <a:solidFill>
                  <a:srgbClr val="00FFFF"/>
                </a:solidFill>
                <a:ln>
                  <a:solidFill>
                    <a:srgbClr val="000000"/>
                  </a:solidFill>
                </a:ln>
              </c:spPr>
            </c:marker>
          </c:dPt>
          <c:dPt>
            <c:idx val="65"/>
            <c:spPr>
              <a:ln w="3175">
                <a:noFill/>
              </a:ln>
            </c:spPr>
            <c:marker>
              <c:size val="36"/>
              <c:spPr>
                <a:solidFill>
                  <a:srgbClr val="00FFFF"/>
                </a:solidFill>
                <a:ln>
                  <a:solidFill>
                    <a:srgbClr val="000000"/>
                  </a:solidFill>
                </a:ln>
              </c:spPr>
            </c:marker>
          </c:dPt>
          <c:dPt>
            <c:idx val="66"/>
            <c:spPr>
              <a:ln w="3175">
                <a:noFill/>
              </a:ln>
            </c:spPr>
            <c:marker>
              <c:size val="36"/>
              <c:spPr>
                <a:solidFill>
                  <a:srgbClr val="00FFFF"/>
                </a:solidFill>
                <a:ln>
                  <a:solidFill>
                    <a:srgbClr val="000000"/>
                  </a:solidFill>
                </a:ln>
              </c:spPr>
            </c:marker>
          </c:dPt>
          <c:dPt>
            <c:idx val="67"/>
            <c:spPr>
              <a:ln w="3175">
                <a:noFill/>
              </a:ln>
            </c:spPr>
            <c:marker>
              <c:size val="36"/>
              <c:spPr>
                <a:solidFill>
                  <a:srgbClr val="00FFFF"/>
                </a:solidFill>
                <a:ln>
                  <a:solidFill>
                    <a:srgbClr val="000000"/>
                  </a:solidFill>
                </a:ln>
              </c:spPr>
            </c:marker>
          </c:dPt>
          <c:dPt>
            <c:idx val="68"/>
            <c:spPr>
              <a:ln w="3175">
                <a:noFill/>
              </a:ln>
            </c:spPr>
            <c:marker>
              <c:size val="36"/>
              <c:spPr>
                <a:solidFill>
                  <a:srgbClr val="00FFFF"/>
                </a:solidFill>
                <a:ln>
                  <a:solidFill>
                    <a:srgbClr val="000000"/>
                  </a:solidFill>
                </a:ln>
              </c:spPr>
            </c:marker>
          </c:dPt>
          <c:dPt>
            <c:idx val="69"/>
            <c:spPr>
              <a:ln w="3175">
                <a:noFill/>
              </a:ln>
            </c:spPr>
            <c:marker>
              <c:size val="36"/>
              <c:spPr>
                <a:solidFill>
                  <a:srgbClr val="00FFFF"/>
                </a:solidFill>
                <a:ln>
                  <a:solidFill>
                    <a:srgbClr val="000000"/>
                  </a:solidFill>
                </a:ln>
              </c:spPr>
            </c:marker>
          </c:dPt>
          <c:xVal>
            <c:numRef>
              <c:f>Cylinder!$P$4:$P$117</c:f>
              <c:numCache>
                <c:ptCount val="114"/>
                <c:pt idx="0">
                  <c:v>2</c:v>
                </c:pt>
                <c:pt idx="1">
                  <c:v>2</c:v>
                </c:pt>
                <c:pt idx="2">
                  <c:v>2</c:v>
                </c:pt>
                <c:pt idx="3">
                  <c:v>2</c:v>
                </c:pt>
                <c:pt idx="4">
                  <c:v>3</c:v>
                </c:pt>
                <c:pt idx="5">
                  <c:v>3</c:v>
                </c:pt>
                <c:pt idx="6">
                  <c:v>3</c:v>
                </c:pt>
                <c:pt idx="7">
                  <c:v>3</c:v>
                </c:pt>
                <c:pt idx="8">
                  <c:v>3</c:v>
                </c:pt>
                <c:pt idx="9">
                  <c:v>3</c:v>
                </c:pt>
                <c:pt idx="10">
                  <c:v>2</c:v>
                </c:pt>
                <c:pt idx="11">
                  <c:v>2</c:v>
                </c:pt>
                <c:pt idx="12">
                  <c:v>3</c:v>
                </c:pt>
                <c:pt idx="13">
                  <c:v>3</c:v>
                </c:pt>
                <c:pt idx="14">
                  <c:v>3</c:v>
                </c:pt>
                <c:pt idx="15">
                  <c:v>3</c:v>
                </c:pt>
                <c:pt idx="16">
                  <c:v>3</c:v>
                </c:pt>
                <c:pt idx="17">
                  <c:v>3</c:v>
                </c:pt>
                <c:pt idx="18">
                  <c:v>1</c:v>
                </c:pt>
                <c:pt idx="19">
                  <c:v>-1</c:v>
                </c:pt>
                <c:pt idx="20">
                  <c:v>4</c:v>
                </c:pt>
                <c:pt idx="21">
                  <c:v>4</c:v>
                </c:pt>
                <c:pt idx="22">
                  <c:v>4</c:v>
                </c:pt>
                <c:pt idx="23">
                  <c:v>4</c:v>
                </c:pt>
                <c:pt idx="24">
                  <c:v>4</c:v>
                </c:pt>
                <c:pt idx="25">
                  <c:v>4</c:v>
                </c:pt>
                <c:pt idx="26">
                  <c:v>4</c:v>
                </c:pt>
                <c:pt idx="27">
                  <c:v>4</c:v>
                </c:pt>
                <c:pt idx="28">
                  <c:v>4</c:v>
                </c:pt>
                <c:pt idx="29">
                  <c:v>4</c:v>
                </c:pt>
                <c:pt idx="30">
                  <c:v>2</c:v>
                </c:pt>
                <c:pt idx="31">
                  <c:v>1.0000000000000002</c:v>
                </c:pt>
                <c:pt idx="32">
                  <c:v>-0.9999999999999996</c:v>
                </c:pt>
                <c:pt idx="33">
                  <c:v>-2</c:v>
                </c:pt>
                <c:pt idx="34">
                  <c:v>-1.0000000000000009</c:v>
                </c:pt>
                <c:pt idx="35">
                  <c:v>1.0000000000000002</c:v>
                </c:pt>
                <c:pt idx="36">
                  <c:v>2</c:v>
                </c:pt>
                <c:pt idx="37">
                  <c:v>2</c:v>
                </c:pt>
                <c:pt idx="38">
                  <c:v>3</c:v>
                </c:pt>
                <c:pt idx="39">
                  <c:v>2.4270509831248424</c:v>
                </c:pt>
                <c:pt idx="40">
                  <c:v>0.9270509831248424</c:v>
                </c:pt>
                <c:pt idx="41">
                  <c:v>-0.927050983124842</c:v>
                </c:pt>
                <c:pt idx="42">
                  <c:v>-2.427050983124842</c:v>
                </c:pt>
                <c:pt idx="43">
                  <c:v>-3</c:v>
                </c:pt>
                <c:pt idx="44">
                  <c:v>-2.427050983124843</c:v>
                </c:pt>
                <c:pt idx="45">
                  <c:v>-0.9270509831248427</c:v>
                </c:pt>
                <c:pt idx="46">
                  <c:v>0.9270509831248417</c:v>
                </c:pt>
                <c:pt idx="47">
                  <c:v>2.427050983124842</c:v>
                </c:pt>
                <c:pt idx="48">
                  <c:v>3</c:v>
                </c:pt>
                <c:pt idx="49">
                  <c:v>3</c:v>
                </c:pt>
                <c:pt idx="50">
                  <c:v>3</c:v>
                </c:pt>
                <c:pt idx="51">
                  <c:v>3</c:v>
                </c:pt>
                <c:pt idx="52">
                  <c:v>3</c:v>
                </c:pt>
                <c:pt idx="53">
                  <c:v>3</c:v>
                </c:pt>
                <c:pt idx="54">
                  <c:v>2</c:v>
                </c:pt>
                <c:pt idx="55">
                  <c:v>2</c:v>
                </c:pt>
                <c:pt idx="56">
                  <c:v>4</c:v>
                </c:pt>
                <c:pt idx="57">
                  <c:v>3.6038754716096766</c:v>
                </c:pt>
                <c:pt idx="58">
                  <c:v>2.4939592074349344</c:v>
                </c:pt>
                <c:pt idx="59">
                  <c:v>0.8900837358252578</c:v>
                </c:pt>
                <c:pt idx="60">
                  <c:v>-0.8900837358252565</c:v>
                </c:pt>
                <c:pt idx="61">
                  <c:v>-2.4939592074349353</c:v>
                </c:pt>
                <c:pt idx="62">
                  <c:v>-3.603875471609676</c:v>
                </c:pt>
                <c:pt idx="63">
                  <c:v>-4</c:v>
                </c:pt>
                <c:pt idx="64">
                  <c:v>-3.6038754716096775</c:v>
                </c:pt>
                <c:pt idx="65">
                  <c:v>-2.493959207434935</c:v>
                </c:pt>
                <c:pt idx="66">
                  <c:v>-0.8900837358252548</c:v>
                </c:pt>
                <c:pt idx="67">
                  <c:v>0.8900837358252569</c:v>
                </c:pt>
                <c:pt idx="68">
                  <c:v>2.493959207434936</c:v>
                </c:pt>
                <c:pt idx="69">
                  <c:v>3.603875471609676</c:v>
                </c:pt>
                <c:pt idx="70">
                  <c:v>4</c:v>
                </c:pt>
                <c:pt idx="71">
                  <c:v>4</c:v>
                </c:pt>
                <c:pt idx="72">
                  <c:v>4</c:v>
                </c:pt>
                <c:pt idx="73">
                  <c:v>4</c:v>
                </c:pt>
                <c:pt idx="74">
                  <c:v>4</c:v>
                </c:pt>
                <c:pt idx="75">
                  <c:v>4</c:v>
                </c:pt>
                <c:pt idx="76">
                  <c:v>4</c:v>
                </c:pt>
                <c:pt idx="77">
                  <c:v>4</c:v>
                </c:pt>
                <c:pt idx="78">
                  <c:v>4</c:v>
                </c:pt>
                <c:pt idx="79">
                  <c:v>4</c:v>
                </c:pt>
                <c:pt idx="80">
                  <c:v>3</c:v>
                </c:pt>
                <c:pt idx="81">
                  <c:v>3</c:v>
                </c:pt>
                <c:pt idx="82">
                  <c:v>3</c:v>
                </c:pt>
                <c:pt idx="83">
                  <c:v>3</c:v>
                </c:pt>
                <c:pt idx="84">
                  <c:v>3</c:v>
                </c:pt>
                <c:pt idx="85">
                  <c:v>3</c:v>
                </c:pt>
                <c:pt idx="86">
                  <c:v>2</c:v>
                </c:pt>
                <c:pt idx="87">
                  <c:v>2</c:v>
                </c:pt>
                <c:pt idx="88">
                  <c:v>5</c:v>
                </c:pt>
                <c:pt idx="89">
                  <c:v>5</c:v>
                </c:pt>
                <c:pt idx="90">
                  <c:v>5</c:v>
                </c:pt>
                <c:pt idx="91">
                  <c:v>5</c:v>
                </c:pt>
                <c:pt idx="92">
                  <c:v>5</c:v>
                </c:pt>
                <c:pt idx="93">
                  <c:v>5</c:v>
                </c:pt>
                <c:pt idx="94">
                  <c:v>5</c:v>
                </c:pt>
                <c:pt idx="95">
                  <c:v>5</c:v>
                </c:pt>
                <c:pt idx="96">
                  <c:v>5</c:v>
                </c:pt>
                <c:pt idx="97">
                  <c:v>5</c:v>
                </c:pt>
                <c:pt idx="98">
                  <c:v>5</c:v>
                </c:pt>
                <c:pt idx="99">
                  <c:v>5</c:v>
                </c:pt>
                <c:pt idx="100">
                  <c:v>5</c:v>
                </c:pt>
                <c:pt idx="101">
                  <c:v>5</c:v>
                </c:pt>
                <c:pt idx="102">
                  <c:v>4</c:v>
                </c:pt>
                <c:pt idx="103">
                  <c:v>4</c:v>
                </c:pt>
                <c:pt idx="104">
                  <c:v>4</c:v>
                </c:pt>
                <c:pt idx="105">
                  <c:v>4</c:v>
                </c:pt>
                <c:pt idx="106">
                  <c:v>4</c:v>
                </c:pt>
                <c:pt idx="107">
                  <c:v>4</c:v>
                </c:pt>
                <c:pt idx="108">
                  <c:v>4</c:v>
                </c:pt>
                <c:pt idx="109">
                  <c:v>4</c:v>
                </c:pt>
                <c:pt idx="110">
                  <c:v>4</c:v>
                </c:pt>
                <c:pt idx="111">
                  <c:v>4</c:v>
                </c:pt>
              </c:numCache>
            </c:numRef>
          </c:xVal>
          <c:yVal>
            <c:numRef>
              <c:f>Cylinder!$Q$4:$Q$117</c:f>
              <c:numCache>
                <c:ptCount val="11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0</c:v>
                </c:pt>
                <c:pt idx="19">
                  <c:v>1.22514845490862E-16</c:v>
                </c:pt>
                <c:pt idx="20">
                  <c:v>#N/A</c:v>
                </c:pt>
                <c:pt idx="21">
                  <c:v>#N/A</c:v>
                </c:pt>
                <c:pt idx="22">
                  <c:v>#N/A</c:v>
                </c:pt>
                <c:pt idx="23">
                  <c:v>#N/A</c:v>
                </c:pt>
                <c:pt idx="24">
                  <c:v>#N/A</c:v>
                </c:pt>
                <c:pt idx="25">
                  <c:v>#N/A</c:v>
                </c:pt>
                <c:pt idx="26">
                  <c:v>#N/A</c:v>
                </c:pt>
                <c:pt idx="27">
                  <c:v>#N/A</c:v>
                </c:pt>
                <c:pt idx="28">
                  <c:v>#N/A</c:v>
                </c:pt>
                <c:pt idx="29">
                  <c:v>#N/A</c:v>
                </c:pt>
                <c:pt idx="30">
                  <c:v>0</c:v>
                </c:pt>
                <c:pt idx="31">
                  <c:v>1.7320508075688772</c:v>
                </c:pt>
                <c:pt idx="32">
                  <c:v>1.7320508075688774</c:v>
                </c:pt>
                <c:pt idx="33">
                  <c:v>2.45029690981724E-16</c:v>
                </c:pt>
                <c:pt idx="34">
                  <c:v>-1.7320508075688767</c:v>
                </c:pt>
                <c:pt idx="35">
                  <c:v>-1.7320508075688772</c:v>
                </c:pt>
                <c:pt idx="36">
                  <c:v>#N/A</c:v>
                </c:pt>
                <c:pt idx="37">
                  <c:v>#N/A</c:v>
                </c:pt>
                <c:pt idx="38">
                  <c:v>0</c:v>
                </c:pt>
                <c:pt idx="39">
                  <c:v>1.7633557568774194</c:v>
                </c:pt>
                <c:pt idx="40">
                  <c:v>2.8531695488854605</c:v>
                </c:pt>
                <c:pt idx="41">
                  <c:v>2.853169548885461</c:v>
                </c:pt>
                <c:pt idx="42">
                  <c:v>1.7633557568774196</c:v>
                </c:pt>
                <c:pt idx="43">
                  <c:v>3.67544536472586E-16</c:v>
                </c:pt>
                <c:pt idx="44">
                  <c:v>-1.7633557568774192</c:v>
                </c:pt>
                <c:pt idx="45">
                  <c:v>-2.8531695488854605</c:v>
                </c:pt>
                <c:pt idx="46">
                  <c:v>-2.853169548885461</c:v>
                </c:pt>
                <c:pt idx="47">
                  <c:v>-1.76335575687742</c:v>
                </c:pt>
                <c:pt idx="48">
                  <c:v>#N/A</c:v>
                </c:pt>
                <c:pt idx="49">
                  <c:v>#N/A</c:v>
                </c:pt>
                <c:pt idx="50">
                  <c:v>#N/A</c:v>
                </c:pt>
                <c:pt idx="51">
                  <c:v>#N/A</c:v>
                </c:pt>
                <c:pt idx="52">
                  <c:v>#N/A</c:v>
                </c:pt>
                <c:pt idx="53">
                  <c:v>#N/A</c:v>
                </c:pt>
                <c:pt idx="54">
                  <c:v>#N/A</c:v>
                </c:pt>
                <c:pt idx="55">
                  <c:v>#N/A</c:v>
                </c:pt>
                <c:pt idx="56">
                  <c:v>0</c:v>
                </c:pt>
                <c:pt idx="57">
                  <c:v>1.7355349564702323</c:v>
                </c:pt>
                <c:pt idx="58">
                  <c:v>3.1273259298721188</c:v>
                </c:pt>
                <c:pt idx="59">
                  <c:v>3.8997116487272945</c:v>
                </c:pt>
                <c:pt idx="60">
                  <c:v>3.8997116487272945</c:v>
                </c:pt>
                <c:pt idx="61">
                  <c:v>3.1273259298721183</c:v>
                </c:pt>
                <c:pt idx="62">
                  <c:v>1.735534956470233</c:v>
                </c:pt>
                <c:pt idx="63">
                  <c:v>4.90059381963448E-16</c:v>
                </c:pt>
                <c:pt idx="64">
                  <c:v>-1.7355349564702305</c:v>
                </c:pt>
                <c:pt idx="65">
                  <c:v>-3.1273259298721188</c:v>
                </c:pt>
                <c:pt idx="66">
                  <c:v>-3.899711648727295</c:v>
                </c:pt>
                <c:pt idx="67">
                  <c:v>-3.8997116487272945</c:v>
                </c:pt>
                <c:pt idx="68">
                  <c:v>-3.1273259298721174</c:v>
                </c:pt>
                <c:pt idx="69">
                  <c:v>-1.7355349564702334</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numCache>
            </c:numRef>
          </c:yVal>
          <c:smooth val="0"/>
        </c:ser>
        <c:ser>
          <c:idx val="1"/>
          <c:order val="1"/>
          <c:spPr>
            <a:ln w="381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Sphere4!#REF!</c:f>
              <c:strCache>
                <c:ptCount val="56"/>
                <c:pt idx="0">
                  <c:v>1.5</c:v>
                </c:pt>
                <c:pt idx="1">
                  <c:v>1.4902226030228254</c:v>
                </c:pt>
                <c:pt idx="2">
                  <c:v>1.4610178754135001</c:v>
                </c:pt>
                <c:pt idx="3">
                  <c:v>1.412766545459287</c:v>
                </c:pt>
                <c:pt idx="4">
                  <c:v>1.3460976430370377</c:v>
                </c:pt>
                <c:pt idx="5">
                  <c:v>1.261880299246772</c:v>
                </c:pt>
                <c:pt idx="6">
                  <c:v>1.1612124159586237</c:v>
                </c:pt>
                <c:pt idx="7">
                  <c:v>1.0454063529829403</c:v>
                </c:pt>
                <c:pt idx="8">
                  <c:v>0.9159718194531573</c:v>
                </c:pt>
                <c:pt idx="9">
                  <c:v>0.7745961924584429</c:v>
                </c:pt>
                <c:pt idx="10">
                  <c:v>0.6231225195028296</c:v>
                </c:pt>
                <c:pt idx="11">
                  <c:v>0.4635254915624215</c:v>
                </c:pt>
                <c:pt idx="12">
                  <c:v>0.2978856999686183</c:v>
                </c:pt>
                <c:pt idx="13">
                  <c:v>0.12836251271825944</c:v>
                </c:pt>
                <c:pt idx="14">
                  <c:v>-0.0428340761905442</c:v>
                </c:pt>
                <c:pt idx="15">
                  <c:v>-0.2134722574099275</c:v>
                </c:pt>
                <c:pt idx="16">
                  <c:v>-0.3813275012902302</c:v>
                </c:pt>
                <c:pt idx="17">
                  <c:v>-0.5442115580259616</c:v>
                </c:pt>
                <c:pt idx="18">
                  <c:v>-0.7000009848385106</c:v>
                </c:pt>
                <c:pt idx="19">
                  <c:v>-0.8466648283001534</c:v>
                </c:pt>
                <c:pt idx="20">
                  <c:v>-0.9822911009179275</c:v>
                </c:pt>
                <c:pt idx="21">
                  <c:v>-1.1051117068146077</c:v>
                </c:pt>
                <c:pt idx="22">
                  <c:v>-1.2135254915624207</c:v>
                </c:pt>
                <c:pt idx="23">
                  <c:v>-1.3061191156796657</c:v>
                </c:pt>
                <c:pt idx="24">
                  <c:v>-1.381685479672275</c:v>
                </c:pt>
                <c:pt idx="25">
                  <c:v>-1.439239460421746</c:v>
                </c:pt>
                <c:pt idx="26">
                  <c:v>-1.4780307537715396</c:v>
                </c:pt>
                <c:pt idx="27">
                  <c:v>-1.4975536558892035</c:v>
                </c:pt>
                <c:pt idx="28">
                  <c:v>-1.4975536558892035</c:v>
                </c:pt>
                <c:pt idx="29">
                  <c:v>-1.4780307537715394</c:v>
                </c:pt>
                <c:pt idx="30">
                  <c:v>-1.4392394604217462</c:v>
                </c:pt>
                <c:pt idx="31">
                  <c:v>-1.3816854796722753</c:v>
                </c:pt>
                <c:pt idx="32">
                  <c:v>-1.306119115679666</c:v>
                </c:pt>
                <c:pt idx="33">
                  <c:v>-1.2135254915624214</c:v>
                </c:pt>
                <c:pt idx="34">
                  <c:v>-1.1051117068146072</c:v>
                </c:pt>
                <c:pt idx="35">
                  <c:v>-0.9822911009179278</c:v>
                </c:pt>
                <c:pt idx="36">
                  <c:v>-0.8466648283001538</c:v>
                </c:pt>
                <c:pt idx="37">
                  <c:v>-0.7000009848385108</c:v>
                </c:pt>
                <c:pt idx="38">
                  <c:v>-0.5442115580259621</c:v>
                </c:pt>
                <c:pt idx="39">
                  <c:v>-0.3813275012902315</c:v>
                </c:pt>
                <c:pt idx="40">
                  <c:v>-0.21347225740992784</c:v>
                </c:pt>
                <c:pt idx="41">
                  <c:v>-0.0428340761905449</c:v>
                </c:pt>
                <c:pt idx="42">
                  <c:v>0.12836251271826007</c:v>
                </c:pt>
                <c:pt idx="43">
                  <c:v>0.29788569996861824</c:v>
                </c:pt>
                <c:pt idx="44">
                  <c:v>0.4635254915624196</c:v>
                </c:pt>
                <c:pt idx="45">
                  <c:v>0.623122519502829</c:v>
                </c:pt>
                <c:pt idx="46">
                  <c:v>0.7745961924584421</c:v>
                </c:pt>
                <c:pt idx="47">
                  <c:v>0.9159718194531572</c:v>
                </c:pt>
                <c:pt idx="48">
                  <c:v>1.0454063529829398</c:v>
                </c:pt>
                <c:pt idx="49">
                  <c:v>1.1612124159586232</c:v>
                </c:pt>
                <c:pt idx="50">
                  <c:v>1.261880299246772</c:v>
                </c:pt>
                <c:pt idx="51">
                  <c:v>1.3460976430370375</c:v>
                </c:pt>
                <c:pt idx="52">
                  <c:v>1.4127665454592873</c:v>
                </c:pt>
                <c:pt idx="53">
                  <c:v>1.4610178754135004</c:v>
                </c:pt>
                <c:pt idx="54">
                  <c:v>1.4902226030228252</c:v>
                </c:pt>
                <c:pt idx="55">
                  <c:v>1.5</c:v>
                </c:pt>
              </c:strCache>
            </c:strRef>
          </c:xVal>
          <c:yVal>
            <c:numRef>
              <c:f>Sphere4!#REF!</c:f>
              <c:numCache>
                <c:ptCount val="56"/>
                <c:pt idx="0">
                  <c:v>0</c:v>
                </c:pt>
                <c:pt idx="1">
                  <c:v>0.17098711483581092</c:v>
                </c:pt>
                <c:pt idx="2">
                  <c:v>0.33974515113864656</c:v>
                </c:pt>
                <c:pt idx="3">
                  <c:v>0.5040740898231452</c:v>
                </c:pt>
                <c:pt idx="4">
                  <c:v>0.661831651864832</c:v>
                </c:pt>
                <c:pt idx="5">
                  <c:v>0.8109612261833963</c:v>
                </c:pt>
                <c:pt idx="6">
                  <c:v>0.9495186807133056</c:v>
                </c:pt>
                <c:pt idx="7">
                  <c:v>1.075697707138445</c:v>
                </c:pt>
                <c:pt idx="8">
                  <c:v>1.1878533688834128</c:v>
                </c:pt>
                <c:pt idx="9">
                  <c:v>1.2845235453773833</c:v>
                </c:pt>
                <c:pt idx="10">
                  <c:v>1.3644479930317774</c:v>
                </c:pt>
                <c:pt idx="11">
                  <c:v>1.4265847744427302</c:v>
                </c:pt>
                <c:pt idx="12">
                  <c:v>1.4701238416385902</c:v>
                </c:pt>
                <c:pt idx="13">
                  <c:v>1.4944975962940372</c:v>
                </c:pt>
                <c:pt idx="14">
                  <c:v>1.4993882892422838</c:v>
                </c:pt>
                <c:pt idx="15">
                  <c:v>1.4847321628213992</c:v>
                </c:pt>
                <c:pt idx="16">
                  <c:v>1.4507202820529357</c:v>
                </c:pt>
                <c:pt idx="17">
                  <c:v>1.3977960438171784</c:v>
                </c:pt>
                <c:pt idx="18">
                  <c:v>1.3266493964967214</c:v>
                </c:pt>
                <c:pt idx="19">
                  <c:v>1.2382078454441612</c:v>
                </c:pt>
                <c:pt idx="20">
                  <c:v>1.1336243615313875</c:v>
                </c:pt>
                <c:pt idx="21">
                  <c:v>1.0142623504110289</c:v>
                </c:pt>
                <c:pt idx="22">
                  <c:v>0.8816778784387104</c:v>
                </c:pt>
                <c:pt idx="23">
                  <c:v>0.7375993869684061</c:v>
                </c:pt>
                <c:pt idx="24">
                  <c:v>0.5839051594760875</c:v>
                </c:pt>
                <c:pt idx="25">
                  <c:v>0.4225988352621445</c:v>
                </c:pt>
                <c:pt idx="26">
                  <c:v>0.2557832889489353</c:v>
                </c:pt>
                <c:pt idx="27">
                  <c:v>0.08563321629415263</c:v>
                </c:pt>
                <c:pt idx="28">
                  <c:v>-0.0856332162941516</c:v>
                </c:pt>
                <c:pt idx="29">
                  <c:v>-0.25578328894893565</c:v>
                </c:pt>
                <c:pt idx="30">
                  <c:v>-0.4225988352621441</c:v>
                </c:pt>
                <c:pt idx="31">
                  <c:v>-0.5839051594760871</c:v>
                </c:pt>
                <c:pt idx="32">
                  <c:v>-0.7375993869684052</c:v>
                </c:pt>
                <c:pt idx="33">
                  <c:v>-0.8816778784387096</c:v>
                </c:pt>
                <c:pt idx="34">
                  <c:v>-1.0142623504110293</c:v>
                </c:pt>
                <c:pt idx="35">
                  <c:v>-1.1336243615313872</c:v>
                </c:pt>
                <c:pt idx="36">
                  <c:v>-1.238207845444161</c:v>
                </c:pt>
                <c:pt idx="37">
                  <c:v>-1.3266493964967212</c:v>
                </c:pt>
                <c:pt idx="38">
                  <c:v>-1.3977960438171784</c:v>
                </c:pt>
                <c:pt idx="39">
                  <c:v>-1.4507202820529355</c:v>
                </c:pt>
                <c:pt idx="40">
                  <c:v>-1.484732162821399</c:v>
                </c:pt>
                <c:pt idx="41">
                  <c:v>-1.4993882892422838</c:v>
                </c:pt>
                <c:pt idx="42">
                  <c:v>-1.494497596294037</c:v>
                </c:pt>
                <c:pt idx="43">
                  <c:v>-1.4701238416385902</c:v>
                </c:pt>
                <c:pt idx="44">
                  <c:v>-1.426584774442731</c:v>
                </c:pt>
                <c:pt idx="45">
                  <c:v>-1.3644479930317779</c:v>
                </c:pt>
                <c:pt idx="46">
                  <c:v>-1.284523545377384</c:v>
                </c:pt>
                <c:pt idx="47">
                  <c:v>-1.1878533688834128</c:v>
                </c:pt>
                <c:pt idx="48">
                  <c:v>-1.0756977071384455</c:v>
                </c:pt>
                <c:pt idx="49">
                  <c:v>-0.9495186807133063</c:v>
                </c:pt>
                <c:pt idx="50">
                  <c:v>-0.8109612261833962</c:v>
                </c:pt>
                <c:pt idx="51">
                  <c:v>-0.6618316518648322</c:v>
                </c:pt>
                <c:pt idx="52">
                  <c:v>-0.5040740898231445</c:v>
                </c:pt>
                <c:pt idx="53">
                  <c:v>-0.33974515113864623</c:v>
                </c:pt>
                <c:pt idx="54">
                  <c:v>-0.17098711483581225</c:v>
                </c:pt>
                <c:pt idx="55">
                  <c:v>-3.67544536472586E-16</c:v>
                </c:pt>
              </c:numCache>
            </c:numRef>
          </c:yVal>
          <c:smooth val="0"/>
        </c:ser>
        <c:ser>
          <c:idx val="2"/>
          <c:order val="2"/>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Sphere4!#REF!</c:f>
              <c:strCache>
                <c:ptCount val="56"/>
                <c:pt idx="0">
                  <c:v>2.5</c:v>
                </c:pt>
                <c:pt idx="1">
                  <c:v>2.4837043383713757</c:v>
                </c:pt>
                <c:pt idx="2">
                  <c:v>2.4350297923558335</c:v>
                </c:pt>
                <c:pt idx="3">
                  <c:v>2.354610909098812</c:v>
                </c:pt>
                <c:pt idx="4">
                  <c:v>2.243496071728396</c:v>
                </c:pt>
                <c:pt idx="5">
                  <c:v>2.103133832077953</c:v>
                </c:pt>
                <c:pt idx="6">
                  <c:v>1.9353540265977063</c:v>
                </c:pt>
                <c:pt idx="7">
                  <c:v>1.742343921638234</c:v>
                </c:pt>
                <c:pt idx="8">
                  <c:v>1.5266196990885956</c:v>
                </c:pt>
                <c:pt idx="9">
                  <c:v>1.290993654097405</c:v>
                </c:pt>
                <c:pt idx="10">
                  <c:v>1.0385375325047161</c:v>
                </c:pt>
                <c:pt idx="11">
                  <c:v>0.7725424859373692</c:v>
                </c:pt>
                <c:pt idx="12">
                  <c:v>0.49647616661436383</c:v>
                </c:pt>
                <c:pt idx="13">
                  <c:v>0.21393752119709902</c:v>
                </c:pt>
                <c:pt idx="14">
                  <c:v>-0.07139012698424033</c:v>
                </c:pt>
                <c:pt idx="15">
                  <c:v>-0.35578709568321254</c:v>
                </c:pt>
                <c:pt idx="16">
                  <c:v>-0.6355458354837169</c:v>
                </c:pt>
                <c:pt idx="17">
                  <c:v>-0.9070192633766027</c:v>
                </c:pt>
                <c:pt idx="18">
                  <c:v>-1.1666683080641844</c:v>
                </c:pt>
                <c:pt idx="19">
                  <c:v>-1.4111080471669224</c:v>
                </c:pt>
                <c:pt idx="20">
                  <c:v>-1.6371518348632126</c:v>
                </c:pt>
                <c:pt idx="21">
                  <c:v>-1.8418528446910125</c:v>
                </c:pt>
                <c:pt idx="22">
                  <c:v>-2.0225424859373677</c:v>
                </c:pt>
                <c:pt idx="23">
                  <c:v>-2.1768651927994425</c:v>
                </c:pt>
                <c:pt idx="24">
                  <c:v>-2.302809132787125</c:v>
                </c:pt>
                <c:pt idx="25">
                  <c:v>-2.3987324340362433</c:v>
                </c:pt>
                <c:pt idx="26">
                  <c:v>-2.4633845896192326</c:v>
                </c:pt>
                <c:pt idx="27">
                  <c:v>-2.4959227598153393</c:v>
                </c:pt>
                <c:pt idx="28">
                  <c:v>-2.4959227598153393</c:v>
                </c:pt>
                <c:pt idx="29">
                  <c:v>-2.4633845896192326</c:v>
                </c:pt>
                <c:pt idx="30">
                  <c:v>-2.3987324340362437</c:v>
                </c:pt>
                <c:pt idx="31">
                  <c:v>-2.302809132787125</c:v>
                </c:pt>
                <c:pt idx="32">
                  <c:v>-2.1768651927994433</c:v>
                </c:pt>
                <c:pt idx="33">
                  <c:v>-2.022542485937369</c:v>
                </c:pt>
                <c:pt idx="34">
                  <c:v>-1.841852844691012</c:v>
                </c:pt>
                <c:pt idx="35">
                  <c:v>-1.637151834863213</c:v>
                </c:pt>
                <c:pt idx="36">
                  <c:v>-1.4111080471669228</c:v>
                </c:pt>
                <c:pt idx="37">
                  <c:v>-1.1666683080641846</c:v>
                </c:pt>
                <c:pt idx="38">
                  <c:v>-0.9070192633766037</c:v>
                </c:pt>
                <c:pt idx="39">
                  <c:v>-0.6355458354837191</c:v>
                </c:pt>
                <c:pt idx="40">
                  <c:v>-0.3557870956832131</c:v>
                </c:pt>
                <c:pt idx="41">
                  <c:v>-0.07139012698424149</c:v>
                </c:pt>
                <c:pt idx="42">
                  <c:v>0.2139375211971001</c:v>
                </c:pt>
                <c:pt idx="43">
                  <c:v>0.4964761666143638</c:v>
                </c:pt>
                <c:pt idx="44">
                  <c:v>0.772542485937366</c:v>
                </c:pt>
                <c:pt idx="45">
                  <c:v>1.038537532504715</c:v>
                </c:pt>
                <c:pt idx="46">
                  <c:v>1.2909936540974034</c:v>
                </c:pt>
                <c:pt idx="47">
                  <c:v>1.5266196990885952</c:v>
                </c:pt>
                <c:pt idx="48">
                  <c:v>1.742343921638233</c:v>
                </c:pt>
                <c:pt idx="49">
                  <c:v>1.9353540265977054</c:v>
                </c:pt>
                <c:pt idx="50">
                  <c:v>2.103133832077953</c:v>
                </c:pt>
                <c:pt idx="51">
                  <c:v>2.243496071728396</c:v>
                </c:pt>
                <c:pt idx="52">
                  <c:v>2.3546109090988123</c:v>
                </c:pt>
                <c:pt idx="53">
                  <c:v>2.435029792355834</c:v>
                </c:pt>
                <c:pt idx="54">
                  <c:v>2.4837043383713753</c:v>
                </c:pt>
                <c:pt idx="55">
                  <c:v>2.5</c:v>
                </c:pt>
              </c:strCache>
            </c:strRef>
          </c:xVal>
          <c:yVal>
            <c:numRef>
              <c:f>Sphere4!#REF!</c:f>
              <c:numCache>
                <c:ptCount val="56"/>
                <c:pt idx="0">
                  <c:v>0</c:v>
                </c:pt>
                <c:pt idx="1">
                  <c:v>0.28497852472635155</c:v>
                </c:pt>
                <c:pt idx="2">
                  <c:v>0.5662419185644109</c:v>
                </c:pt>
                <c:pt idx="3">
                  <c:v>0.8401234830385752</c:v>
                </c:pt>
                <c:pt idx="4">
                  <c:v>1.1030527531080532</c:v>
                </c:pt>
                <c:pt idx="5">
                  <c:v>1.351602043638994</c:v>
                </c:pt>
                <c:pt idx="6">
                  <c:v>1.582531134522176</c:v>
                </c:pt>
                <c:pt idx="7">
                  <c:v>1.7928295118974087</c:v>
                </c:pt>
                <c:pt idx="8">
                  <c:v>1.9797556148056876</c:v>
                </c:pt>
                <c:pt idx="9">
                  <c:v>2.1408725756289724</c:v>
                </c:pt>
                <c:pt idx="10">
                  <c:v>2.274079988386296</c:v>
                </c:pt>
                <c:pt idx="11">
                  <c:v>2.3776412907378837</c:v>
                </c:pt>
                <c:pt idx="12">
                  <c:v>2.450206402730984</c:v>
                </c:pt>
                <c:pt idx="13">
                  <c:v>2.4908293271567286</c:v>
                </c:pt>
                <c:pt idx="14">
                  <c:v>2.498980482070473</c:v>
                </c:pt>
                <c:pt idx="15">
                  <c:v>2.474553604702332</c:v>
                </c:pt>
                <c:pt idx="16">
                  <c:v>2.417867136754893</c:v>
                </c:pt>
                <c:pt idx="17">
                  <c:v>2.3296600730286308</c:v>
                </c:pt>
                <c:pt idx="18">
                  <c:v>2.2110823274945357</c:v>
                </c:pt>
                <c:pt idx="19">
                  <c:v>2.0636797424069355</c:v>
                </c:pt>
                <c:pt idx="20">
                  <c:v>1.8893739358856456</c:v>
                </c:pt>
                <c:pt idx="21">
                  <c:v>1.6904372506850482</c:v>
                </c:pt>
                <c:pt idx="22">
                  <c:v>1.4694631307311838</c:v>
                </c:pt>
                <c:pt idx="23">
                  <c:v>1.2293323116140102</c:v>
                </c:pt>
                <c:pt idx="24">
                  <c:v>0.973175265793479</c:v>
                </c:pt>
                <c:pt idx="25">
                  <c:v>0.7043313921035742</c:v>
                </c:pt>
                <c:pt idx="26">
                  <c:v>0.4263054815815589</c:v>
                </c:pt>
                <c:pt idx="27">
                  <c:v>0.14272202715692106</c:v>
                </c:pt>
                <c:pt idx="28">
                  <c:v>-0.14272202715691934</c:v>
                </c:pt>
                <c:pt idx="29">
                  <c:v>-0.42630548158155934</c:v>
                </c:pt>
                <c:pt idx="30">
                  <c:v>-0.7043313921035734</c:v>
                </c:pt>
                <c:pt idx="31">
                  <c:v>-0.9731752657934785</c:v>
                </c:pt>
                <c:pt idx="32">
                  <c:v>-1.2293323116140087</c:v>
                </c:pt>
                <c:pt idx="33">
                  <c:v>-1.4694631307311825</c:v>
                </c:pt>
                <c:pt idx="34">
                  <c:v>-1.6904372506850487</c:v>
                </c:pt>
                <c:pt idx="35">
                  <c:v>-1.8893739358856454</c:v>
                </c:pt>
                <c:pt idx="36">
                  <c:v>-2.063679742406935</c:v>
                </c:pt>
                <c:pt idx="37">
                  <c:v>-2.2110823274945353</c:v>
                </c:pt>
                <c:pt idx="38">
                  <c:v>-2.3296600730286303</c:v>
                </c:pt>
                <c:pt idx="39">
                  <c:v>-2.4178671367548925</c:v>
                </c:pt>
                <c:pt idx="40">
                  <c:v>-2.4745536047023315</c:v>
                </c:pt>
                <c:pt idx="41">
                  <c:v>-2.498980482070473</c:v>
                </c:pt>
                <c:pt idx="42">
                  <c:v>-2.490829327156728</c:v>
                </c:pt>
                <c:pt idx="43">
                  <c:v>-2.450206402730984</c:v>
                </c:pt>
                <c:pt idx="44">
                  <c:v>-2.3776412907378845</c:v>
                </c:pt>
                <c:pt idx="45">
                  <c:v>-2.2740799883862963</c:v>
                </c:pt>
                <c:pt idx="46">
                  <c:v>-2.1408725756289733</c:v>
                </c:pt>
                <c:pt idx="47">
                  <c:v>-1.9797556148056876</c:v>
                </c:pt>
                <c:pt idx="48">
                  <c:v>-1.7928295118974091</c:v>
                </c:pt>
                <c:pt idx="49">
                  <c:v>-1.582531134522177</c:v>
                </c:pt>
                <c:pt idx="50">
                  <c:v>-1.3516020436389935</c:v>
                </c:pt>
                <c:pt idx="51">
                  <c:v>-1.1030527531080536</c:v>
                </c:pt>
                <c:pt idx="52">
                  <c:v>-0.8401234830385741</c:v>
                </c:pt>
                <c:pt idx="53">
                  <c:v>-0.5662419185644103</c:v>
                </c:pt>
                <c:pt idx="54">
                  <c:v>-0.28497852472635377</c:v>
                </c:pt>
                <c:pt idx="55">
                  <c:v>-6.1257422745431E-16</c:v>
                </c:pt>
              </c:numCache>
            </c:numRef>
          </c:yVal>
          <c:smooth val="0"/>
        </c:ser>
        <c:ser>
          <c:idx val="3"/>
          <c:order val="3"/>
          <c:spPr>
            <a:ln w="38100">
              <a:solidFill>
                <a:srgbClr val="CCFFCC"/>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Sphere4!#REF!</c:f>
              <c:strCache>
                <c:ptCount val="56"/>
                <c:pt idx="0">
                  <c:v>3.5</c:v>
                </c:pt>
                <c:pt idx="1">
                  <c:v>3.477186073719926</c:v>
                </c:pt>
                <c:pt idx="2">
                  <c:v>3.409041709298167</c:v>
                </c:pt>
                <c:pt idx="3">
                  <c:v>3.2964552727383367</c:v>
                </c:pt>
                <c:pt idx="4">
                  <c:v>3.1408945004197544</c:v>
                </c:pt>
                <c:pt idx="5">
                  <c:v>2.9443873649091343</c:v>
                </c:pt>
                <c:pt idx="6">
                  <c:v>2.7094956372367887</c:v>
                </c:pt>
                <c:pt idx="7">
                  <c:v>2.4392814902935274</c:v>
                </c:pt>
                <c:pt idx="8">
                  <c:v>2.1372675787240336</c:v>
                </c:pt>
                <c:pt idx="9">
                  <c:v>1.8073911157363667</c:v>
                </c:pt>
                <c:pt idx="10">
                  <c:v>1.4539525455066025</c:v>
                </c:pt>
                <c:pt idx="11">
                  <c:v>1.081559480312317</c:v>
                </c:pt>
                <c:pt idx="12">
                  <c:v>0.6950666332601094</c:v>
                </c:pt>
                <c:pt idx="13">
                  <c:v>0.29951252967593867</c:v>
                </c:pt>
                <c:pt idx="14">
                  <c:v>-0.09994617777793646</c:v>
                </c:pt>
                <c:pt idx="15">
                  <c:v>-0.4981019339564975</c:v>
                </c:pt>
                <c:pt idx="16">
                  <c:v>-0.8897641696772037</c:v>
                </c:pt>
                <c:pt idx="17">
                  <c:v>-1.2698269687272437</c:v>
                </c:pt>
                <c:pt idx="18">
                  <c:v>-1.633335631289858</c:v>
                </c:pt>
                <c:pt idx="19">
                  <c:v>-1.9755512660336914</c:v>
                </c:pt>
                <c:pt idx="20">
                  <c:v>-2.2920125688084974</c:v>
                </c:pt>
                <c:pt idx="21">
                  <c:v>-2.578593982567418</c:v>
                </c:pt>
                <c:pt idx="22">
                  <c:v>-2.8315594803123147</c:v>
                </c:pt>
                <c:pt idx="23">
                  <c:v>-3.0476112699192197</c:v>
                </c:pt>
                <c:pt idx="24">
                  <c:v>-3.223932785901975</c:v>
                </c:pt>
                <c:pt idx="25">
                  <c:v>-3.3582254076507407</c:v>
                </c:pt>
                <c:pt idx="26">
                  <c:v>-3.4487384254669258</c:v>
                </c:pt>
                <c:pt idx="27">
                  <c:v>-3.494291863741475</c:v>
                </c:pt>
                <c:pt idx="28">
                  <c:v>-3.494291863741475</c:v>
                </c:pt>
                <c:pt idx="29">
                  <c:v>-3.4487384254669253</c:v>
                </c:pt>
                <c:pt idx="30">
                  <c:v>-3.358225407650741</c:v>
                </c:pt>
                <c:pt idx="31">
                  <c:v>-3.2239327859019755</c:v>
                </c:pt>
                <c:pt idx="32">
                  <c:v>-3.0476112699192206</c:v>
                </c:pt>
                <c:pt idx="33">
                  <c:v>-2.8315594803123165</c:v>
                </c:pt>
                <c:pt idx="34">
                  <c:v>-2.578593982567417</c:v>
                </c:pt>
                <c:pt idx="35">
                  <c:v>-2.2920125688084982</c:v>
                </c:pt>
                <c:pt idx="36">
                  <c:v>-1.9755512660336922</c:v>
                </c:pt>
                <c:pt idx="37">
                  <c:v>-1.6333356312898586</c:v>
                </c:pt>
                <c:pt idx="38">
                  <c:v>-1.269826968727245</c:v>
                </c:pt>
                <c:pt idx="39">
                  <c:v>-0.8897641696772068</c:v>
                </c:pt>
                <c:pt idx="40">
                  <c:v>-0.49810193395649827</c:v>
                </c:pt>
                <c:pt idx="41">
                  <c:v>-0.09994617777793809</c:v>
                </c:pt>
                <c:pt idx="42">
                  <c:v>0.29951252967594016</c:v>
                </c:pt>
                <c:pt idx="43">
                  <c:v>0.6950666332601093</c:v>
                </c:pt>
                <c:pt idx="44">
                  <c:v>1.0815594803123123</c:v>
                </c:pt>
                <c:pt idx="45">
                  <c:v>1.4539525455066011</c:v>
                </c:pt>
                <c:pt idx="46">
                  <c:v>1.807391115736365</c:v>
                </c:pt>
                <c:pt idx="47">
                  <c:v>2.137267578724033</c:v>
                </c:pt>
                <c:pt idx="48">
                  <c:v>2.439281490293526</c:v>
                </c:pt>
                <c:pt idx="49">
                  <c:v>2.7094956372367873</c:v>
                </c:pt>
                <c:pt idx="50">
                  <c:v>2.9443873649091343</c:v>
                </c:pt>
                <c:pt idx="51">
                  <c:v>3.140894500419754</c:v>
                </c:pt>
                <c:pt idx="52">
                  <c:v>3.2964552727383367</c:v>
                </c:pt>
                <c:pt idx="53">
                  <c:v>3.4090417092981675</c:v>
                </c:pt>
                <c:pt idx="54">
                  <c:v>3.4771860737199254</c:v>
                </c:pt>
                <c:pt idx="55">
                  <c:v>3.5</c:v>
                </c:pt>
              </c:strCache>
            </c:strRef>
          </c:xVal>
          <c:yVal>
            <c:numRef>
              <c:f>Sphere4!#REF!</c:f>
              <c:numCache>
                <c:ptCount val="56"/>
                <c:pt idx="0">
                  <c:v>0</c:v>
                </c:pt>
                <c:pt idx="1">
                  <c:v>0.3989699346168922</c:v>
                </c:pt>
                <c:pt idx="2">
                  <c:v>0.7927386859901753</c:v>
                </c:pt>
                <c:pt idx="3">
                  <c:v>1.1761728762540054</c:v>
                </c:pt>
                <c:pt idx="4">
                  <c:v>1.5442738543512744</c:v>
                </c:pt>
                <c:pt idx="5">
                  <c:v>1.8922428610945914</c:v>
                </c:pt>
                <c:pt idx="6">
                  <c:v>2.2155435883310464</c:v>
                </c:pt>
                <c:pt idx="7">
                  <c:v>2.509961316656372</c:v>
                </c:pt>
                <c:pt idx="8">
                  <c:v>2.771657860727963</c:v>
                </c:pt>
                <c:pt idx="9">
                  <c:v>2.9972216058805614</c:v>
                </c:pt>
                <c:pt idx="10">
                  <c:v>3.1837119837408143</c:v>
                </c:pt>
                <c:pt idx="11">
                  <c:v>3.3286978070330373</c:v>
                </c:pt>
                <c:pt idx="12">
                  <c:v>3.430288963823377</c:v>
                </c:pt>
                <c:pt idx="13">
                  <c:v>3.48716105801942</c:v>
                </c:pt>
                <c:pt idx="14">
                  <c:v>3.4985726748986625</c:v>
                </c:pt>
                <c:pt idx="15">
                  <c:v>3.464375046583265</c:v>
                </c:pt>
                <c:pt idx="16">
                  <c:v>3.3850139914568502</c:v>
                </c:pt>
                <c:pt idx="17">
                  <c:v>3.261524102240083</c:v>
                </c:pt>
                <c:pt idx="18">
                  <c:v>3.09551525849235</c:v>
                </c:pt>
                <c:pt idx="19">
                  <c:v>2.889151639369709</c:v>
                </c:pt>
                <c:pt idx="20">
                  <c:v>2.645123510239904</c:v>
                </c:pt>
                <c:pt idx="21">
                  <c:v>2.3666121509590674</c:v>
                </c:pt>
                <c:pt idx="22">
                  <c:v>2.0572483830236576</c:v>
                </c:pt>
                <c:pt idx="23">
                  <c:v>1.7210652362596144</c:v>
                </c:pt>
                <c:pt idx="24">
                  <c:v>1.3624453721108707</c:v>
                </c:pt>
                <c:pt idx="25">
                  <c:v>0.9860639489450038</c:v>
                </c:pt>
                <c:pt idx="26">
                  <c:v>0.5968276742141825</c:v>
                </c:pt>
                <c:pt idx="27">
                  <c:v>0.1998108380196895</c:v>
                </c:pt>
                <c:pt idx="28">
                  <c:v>-0.19981083801968708</c:v>
                </c:pt>
                <c:pt idx="29">
                  <c:v>-0.5968276742141831</c:v>
                </c:pt>
                <c:pt idx="30">
                  <c:v>-0.9860639489450029</c:v>
                </c:pt>
                <c:pt idx="31">
                  <c:v>-1.3624453721108698</c:v>
                </c:pt>
                <c:pt idx="32">
                  <c:v>-1.7210652362596122</c:v>
                </c:pt>
                <c:pt idx="33">
                  <c:v>-2.0572483830236554</c:v>
                </c:pt>
                <c:pt idx="34">
                  <c:v>-2.3666121509590683</c:v>
                </c:pt>
                <c:pt idx="35">
                  <c:v>-2.6451235102399036</c:v>
                </c:pt>
                <c:pt idx="36">
                  <c:v>-2.889151639369709</c:v>
                </c:pt>
                <c:pt idx="37">
                  <c:v>-3.0955152584923495</c:v>
                </c:pt>
                <c:pt idx="38">
                  <c:v>-3.2615241022400827</c:v>
                </c:pt>
                <c:pt idx="39">
                  <c:v>-3.3850139914568493</c:v>
                </c:pt>
                <c:pt idx="40">
                  <c:v>-3.4643750465832643</c:v>
                </c:pt>
                <c:pt idx="41">
                  <c:v>-3.4985726748986625</c:v>
                </c:pt>
                <c:pt idx="42">
                  <c:v>-3.48716105801942</c:v>
                </c:pt>
                <c:pt idx="43">
                  <c:v>-3.430288963823377</c:v>
                </c:pt>
                <c:pt idx="44">
                  <c:v>-3.3286978070330386</c:v>
                </c:pt>
                <c:pt idx="45">
                  <c:v>-3.1837119837408148</c:v>
                </c:pt>
                <c:pt idx="46">
                  <c:v>-2.9972216058805627</c:v>
                </c:pt>
                <c:pt idx="47">
                  <c:v>-2.771657860727963</c:v>
                </c:pt>
                <c:pt idx="48">
                  <c:v>-2.509961316656373</c:v>
                </c:pt>
                <c:pt idx="49">
                  <c:v>-2.215543588331048</c:v>
                </c:pt>
                <c:pt idx="50">
                  <c:v>-1.8922428610945912</c:v>
                </c:pt>
                <c:pt idx="51">
                  <c:v>-1.544273854351275</c:v>
                </c:pt>
                <c:pt idx="52">
                  <c:v>-1.1761728762540038</c:v>
                </c:pt>
                <c:pt idx="53">
                  <c:v>-0.7927386859901745</c:v>
                </c:pt>
                <c:pt idx="54">
                  <c:v>-0.3989699346168953</c:v>
                </c:pt>
                <c:pt idx="55">
                  <c:v>-8.57603918436034E-16</c:v>
                </c:pt>
              </c:numCache>
            </c:numRef>
          </c:yVal>
          <c:smooth val="0"/>
        </c:ser>
        <c:ser>
          <c:idx val="4"/>
          <c:order val="4"/>
          <c:spPr>
            <a:ln w="381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Sphere4!#REF!</c:f>
              <c:strCache>
                <c:ptCount val="56"/>
                <c:pt idx="0">
                  <c:v>4.5</c:v>
                </c:pt>
                <c:pt idx="1">
                  <c:v>4.470667809068476</c:v>
                </c:pt>
                <c:pt idx="2">
                  <c:v>4.383053626240501</c:v>
                </c:pt>
                <c:pt idx="3">
                  <c:v>4.238299636377861</c:v>
                </c:pt>
                <c:pt idx="4">
                  <c:v>4.038292929111113</c:v>
                </c:pt>
                <c:pt idx="5">
                  <c:v>3.7856408977403153</c:v>
                </c:pt>
                <c:pt idx="6">
                  <c:v>3.4836372478758713</c:v>
                </c:pt>
                <c:pt idx="7">
                  <c:v>3.136219058948821</c:v>
                </c:pt>
                <c:pt idx="8">
                  <c:v>2.747915458359472</c:v>
                </c:pt>
                <c:pt idx="9">
                  <c:v>2.323788577375329</c:v>
                </c:pt>
                <c:pt idx="10">
                  <c:v>1.869367558508489</c:v>
                </c:pt>
                <c:pt idx="11">
                  <c:v>1.3905764746872644</c:v>
                </c:pt>
                <c:pt idx="12">
                  <c:v>0.8936570999058548</c:v>
                </c:pt>
                <c:pt idx="13">
                  <c:v>0.38508753815477825</c:v>
                </c:pt>
                <c:pt idx="14">
                  <c:v>-0.1285022285716326</c:v>
                </c:pt>
                <c:pt idx="15">
                  <c:v>-0.6404167722297825</c:v>
                </c:pt>
                <c:pt idx="16">
                  <c:v>-1.1439825038706906</c:v>
                </c:pt>
                <c:pt idx="17">
                  <c:v>-1.6326346740778848</c:v>
                </c:pt>
                <c:pt idx="18">
                  <c:v>-2.100002954515532</c:v>
                </c:pt>
                <c:pt idx="19">
                  <c:v>-2.5399944849004603</c:v>
                </c:pt>
                <c:pt idx="20">
                  <c:v>-2.9468733027537826</c:v>
                </c:pt>
                <c:pt idx="21">
                  <c:v>-3.3153351204438226</c:v>
                </c:pt>
                <c:pt idx="22">
                  <c:v>-3.640576474687262</c:v>
                </c:pt>
                <c:pt idx="23">
                  <c:v>-3.9183573470389965</c:v>
                </c:pt>
                <c:pt idx="24">
                  <c:v>-4.145056439016825</c:v>
                </c:pt>
                <c:pt idx="25">
                  <c:v>-4.317718381265238</c:v>
                </c:pt>
                <c:pt idx="26">
                  <c:v>-4.4340922613146185</c:v>
                </c:pt>
                <c:pt idx="27">
                  <c:v>-4.492660967667611</c:v>
                </c:pt>
                <c:pt idx="28">
                  <c:v>-4.492660967667611</c:v>
                </c:pt>
                <c:pt idx="29">
                  <c:v>-4.4340922613146185</c:v>
                </c:pt>
                <c:pt idx="30">
                  <c:v>-4.317718381265239</c:v>
                </c:pt>
                <c:pt idx="31">
                  <c:v>-4.145056439016826</c:v>
                </c:pt>
                <c:pt idx="32">
                  <c:v>-3.9183573470389983</c:v>
                </c:pt>
                <c:pt idx="33">
                  <c:v>-3.640576474687264</c:v>
                </c:pt>
                <c:pt idx="34">
                  <c:v>-3.3153351204438217</c:v>
                </c:pt>
                <c:pt idx="35">
                  <c:v>-2.9468733027537835</c:v>
                </c:pt>
                <c:pt idx="36">
                  <c:v>-2.539994484900461</c:v>
                </c:pt>
                <c:pt idx="37">
                  <c:v>-2.1000029545155323</c:v>
                </c:pt>
                <c:pt idx="38">
                  <c:v>-1.6326346740778865</c:v>
                </c:pt>
                <c:pt idx="39">
                  <c:v>-1.1439825038706946</c:v>
                </c:pt>
                <c:pt idx="40">
                  <c:v>-0.6404167722297835</c:v>
                </c:pt>
                <c:pt idx="41">
                  <c:v>-0.12850222857163468</c:v>
                </c:pt>
                <c:pt idx="42">
                  <c:v>0.3850875381547802</c:v>
                </c:pt>
                <c:pt idx="43">
                  <c:v>0.8936570999058547</c:v>
                </c:pt>
                <c:pt idx="44">
                  <c:v>1.3905764746872589</c:v>
                </c:pt>
                <c:pt idx="45">
                  <c:v>1.8693675585084872</c:v>
                </c:pt>
                <c:pt idx="46">
                  <c:v>2.323788577375326</c:v>
                </c:pt>
                <c:pt idx="47">
                  <c:v>2.7479154583594716</c:v>
                </c:pt>
                <c:pt idx="48">
                  <c:v>3.1362190589488197</c:v>
                </c:pt>
                <c:pt idx="49">
                  <c:v>3.48363724787587</c:v>
                </c:pt>
                <c:pt idx="50">
                  <c:v>3.7856408977403153</c:v>
                </c:pt>
                <c:pt idx="51">
                  <c:v>4.038292929111113</c:v>
                </c:pt>
                <c:pt idx="52">
                  <c:v>4.238299636377862</c:v>
                </c:pt>
                <c:pt idx="53">
                  <c:v>4.3830536262405015</c:v>
                </c:pt>
                <c:pt idx="54">
                  <c:v>4.470667809068475</c:v>
                </c:pt>
                <c:pt idx="55">
                  <c:v>4.5</c:v>
                </c:pt>
              </c:strCache>
            </c:strRef>
          </c:xVal>
          <c:yVal>
            <c:numRef>
              <c:f>Sphere4!#REF!</c:f>
              <c:numCache>
                <c:ptCount val="56"/>
                <c:pt idx="0">
                  <c:v>0</c:v>
                </c:pt>
                <c:pt idx="1">
                  <c:v>0.5129613445074328</c:v>
                </c:pt>
                <c:pt idx="2">
                  <c:v>1.0192354534159396</c:v>
                </c:pt>
                <c:pt idx="3">
                  <c:v>1.5122222694694354</c:v>
                </c:pt>
                <c:pt idx="4">
                  <c:v>1.9854949555944958</c:v>
                </c:pt>
                <c:pt idx="5">
                  <c:v>2.432883678550189</c:v>
                </c:pt>
                <c:pt idx="6">
                  <c:v>2.8485560421399168</c:v>
                </c:pt>
                <c:pt idx="7">
                  <c:v>3.2270931214153356</c:v>
                </c:pt>
                <c:pt idx="8">
                  <c:v>3.563560106650238</c:v>
                </c:pt>
                <c:pt idx="9">
                  <c:v>3.85357063613215</c:v>
                </c:pt>
                <c:pt idx="10">
                  <c:v>4.093343979095333</c:v>
                </c:pt>
                <c:pt idx="11">
                  <c:v>4.2797543233281905</c:v>
                </c:pt>
                <c:pt idx="12">
                  <c:v>4.410371524915771</c:v>
                </c:pt>
                <c:pt idx="13">
                  <c:v>4.483492788882112</c:v>
                </c:pt>
                <c:pt idx="14">
                  <c:v>4.498164867726851</c:v>
                </c:pt>
                <c:pt idx="15">
                  <c:v>4.454196488464198</c:v>
                </c:pt>
                <c:pt idx="16">
                  <c:v>4.3521608461588075</c:v>
                </c:pt>
                <c:pt idx="17">
                  <c:v>4.1933881314515355</c:v>
                </c:pt>
                <c:pt idx="18">
                  <c:v>3.9799481894901643</c:v>
                </c:pt>
                <c:pt idx="19">
                  <c:v>3.7146235363324838</c:v>
                </c:pt>
                <c:pt idx="20">
                  <c:v>3.400873084594162</c:v>
                </c:pt>
                <c:pt idx="21">
                  <c:v>3.042787051233087</c:v>
                </c:pt>
                <c:pt idx="22">
                  <c:v>2.645033635316131</c:v>
                </c:pt>
                <c:pt idx="23">
                  <c:v>2.2127981609052183</c:v>
                </c:pt>
                <c:pt idx="24">
                  <c:v>1.7517154784282623</c:v>
                </c:pt>
                <c:pt idx="25">
                  <c:v>1.2677965057864335</c:v>
                </c:pt>
                <c:pt idx="26">
                  <c:v>0.767349866846806</c:v>
                </c:pt>
                <c:pt idx="27">
                  <c:v>0.2568996488824579</c:v>
                </c:pt>
                <c:pt idx="28">
                  <c:v>-0.2568996488824548</c:v>
                </c:pt>
                <c:pt idx="29">
                  <c:v>-0.7673498668468068</c:v>
                </c:pt>
                <c:pt idx="30">
                  <c:v>-1.2677965057864322</c:v>
                </c:pt>
                <c:pt idx="31">
                  <c:v>-1.7517154784282614</c:v>
                </c:pt>
                <c:pt idx="32">
                  <c:v>-2.2127981609052156</c:v>
                </c:pt>
                <c:pt idx="33">
                  <c:v>-2.645033635316129</c:v>
                </c:pt>
                <c:pt idx="34">
                  <c:v>-3.0427870512330877</c:v>
                </c:pt>
                <c:pt idx="35">
                  <c:v>-3.4008730845941617</c:v>
                </c:pt>
                <c:pt idx="36">
                  <c:v>-3.714623536332483</c:v>
                </c:pt>
                <c:pt idx="37">
                  <c:v>-3.979948189490164</c:v>
                </c:pt>
                <c:pt idx="38">
                  <c:v>-4.193388131451535</c:v>
                </c:pt>
                <c:pt idx="39">
                  <c:v>-4.352160846158807</c:v>
                </c:pt>
                <c:pt idx="40">
                  <c:v>-4.454196488464197</c:v>
                </c:pt>
                <c:pt idx="41">
                  <c:v>-4.498164867726851</c:v>
                </c:pt>
                <c:pt idx="42">
                  <c:v>-4.483492788882111</c:v>
                </c:pt>
                <c:pt idx="43">
                  <c:v>-4.410371524915771</c:v>
                </c:pt>
                <c:pt idx="44">
                  <c:v>-4.279754323328192</c:v>
                </c:pt>
                <c:pt idx="45">
                  <c:v>-4.093343979095334</c:v>
                </c:pt>
                <c:pt idx="46">
                  <c:v>-3.8535706361321522</c:v>
                </c:pt>
                <c:pt idx="47">
                  <c:v>-3.563560106650238</c:v>
                </c:pt>
                <c:pt idx="48">
                  <c:v>-3.2270931214153364</c:v>
                </c:pt>
                <c:pt idx="49">
                  <c:v>-2.8485560421399185</c:v>
                </c:pt>
                <c:pt idx="50">
                  <c:v>-2.4328836785501884</c:v>
                </c:pt>
                <c:pt idx="51">
                  <c:v>-1.9854949555944965</c:v>
                </c:pt>
                <c:pt idx="52">
                  <c:v>-1.5122222694694334</c:v>
                </c:pt>
                <c:pt idx="53">
                  <c:v>-1.0192354534159387</c:v>
                </c:pt>
                <c:pt idx="54">
                  <c:v>-0.5129613445074368</c:v>
                </c:pt>
                <c:pt idx="55">
                  <c:v>-1.102633609417758E-15</c:v>
                </c:pt>
              </c:numCache>
            </c:numRef>
          </c:yVal>
          <c:smooth val="0"/>
        </c:ser>
        <c:axId val="63316878"/>
        <c:axId val="32980991"/>
      </c:scatterChart>
      <c:valAx>
        <c:axId val="63316878"/>
        <c:scaling>
          <c:orientation val="minMax"/>
          <c:max val="5"/>
          <c:min val="-5"/>
        </c:scaling>
        <c:axPos val="b"/>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2980991"/>
        <c:crossesAt val="-99"/>
        <c:crossBetween val="midCat"/>
        <c:dispUnits/>
        <c:majorUnit val="1"/>
      </c:valAx>
      <c:valAx>
        <c:axId val="32980991"/>
        <c:scaling>
          <c:orientation val="minMax"/>
          <c:max val="5"/>
          <c:min val="-5"/>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3316878"/>
        <c:crossesAt val="-99"/>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5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pageSetup horizontalDpi="600" verticalDpi="600"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pageSetup horizontalDpi="600" verticalDpi="600" orientation="landscape"/>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 Id="rId5"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xdr:colOff>
      <xdr:row>4</xdr:row>
      <xdr:rowOff>28575</xdr:rowOff>
    </xdr:from>
    <xdr:to>
      <xdr:col>14</xdr:col>
      <xdr:colOff>28575</xdr:colOff>
      <xdr:row>21</xdr:row>
      <xdr:rowOff>85725</xdr:rowOff>
    </xdr:to>
    <xdr:sp>
      <xdr:nvSpPr>
        <xdr:cNvPr id="1" name="TextBox 4"/>
        <xdr:cNvSpPr txBox="1">
          <a:spLocks noChangeArrowheads="1"/>
        </xdr:cNvSpPr>
      </xdr:nvSpPr>
      <xdr:spPr>
        <a:xfrm>
          <a:off x="4495800" y="676275"/>
          <a:ext cx="2447925" cy="2809875"/>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green columns are the quantum numbers for the elements in Cartesian coordinates.  Since there are four columns it is 4D.
The yellow columns are the same quantum numbers, with numerical transformations applied to them, in spherical coordinates.
Please note that since "spin" has only two possible values, the spherical plot is in 3D, with the minus spins below the equator and the plus spins above the equator.
Since this results in concentric spherical layers, I call it the "Periodic Onion".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4</xdr:row>
      <xdr:rowOff>0</xdr:rowOff>
    </xdr:from>
    <xdr:to>
      <xdr:col>15</xdr:col>
      <xdr:colOff>323850</xdr:colOff>
      <xdr:row>21</xdr:row>
      <xdr:rowOff>0</xdr:rowOff>
    </xdr:to>
    <xdr:graphicFrame>
      <xdr:nvGraphicFramePr>
        <xdr:cNvPr id="1" name="Chart 2"/>
        <xdr:cNvGraphicFramePr/>
      </xdr:nvGraphicFramePr>
      <xdr:xfrm>
        <a:off x="3819525" y="647700"/>
        <a:ext cx="2924175" cy="27717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0.25025</cdr:x>
      <cdr:y>0.00525</cdr:y>
    </cdr:from>
    <cdr:to>
      <cdr:x>0.6255</cdr:x>
      <cdr:y>0.3735</cdr:y>
    </cdr:to>
    <cdr:graphicFrame>
      <cdr:nvGraphicFramePr>
        <cdr:cNvPr id="1" name="Chart 1"/>
        <cdr:cNvGraphicFramePr/>
      </cdr:nvGraphicFramePr>
      <cdr:xfrm>
        <a:off x="2428875" y="28575"/>
        <a:ext cx="3648075" cy="2066925"/>
      </cdr:xfrm>
      <a:graphic>
        <a:graphicData uri="http://schemas.openxmlformats.org/drawingml/2006/chart">
          <c:chart r:id="rId1"/>
        </a:graphicData>
      </a:graphic>
    </cdr:graphicFrame>
  </cdr:relSizeAnchor>
  <cdr:relSizeAnchor xmlns:cdr="http://schemas.openxmlformats.org/drawingml/2006/chartDrawing">
    <cdr:from>
      <cdr:x>0.6255</cdr:x>
      <cdr:y>0.00525</cdr:y>
    </cdr:from>
    <cdr:to>
      <cdr:x>1</cdr:x>
      <cdr:y>0.3735</cdr:y>
    </cdr:to>
    <cdr:graphicFrame>
      <cdr:nvGraphicFramePr>
        <cdr:cNvPr id="2" name="Chart 2"/>
        <cdr:cNvGraphicFramePr/>
      </cdr:nvGraphicFramePr>
      <cdr:xfrm>
        <a:off x="6076950" y="28575"/>
        <a:ext cx="3638550" cy="2066925"/>
      </cdr:xfrm>
      <a:graphic>
        <a:graphicData uri="http://schemas.openxmlformats.org/drawingml/2006/chart">
          <c:chart r:id="rId2"/>
        </a:graphicData>
      </a:graphic>
    </cdr:graphicFrame>
  </cdr:relSizeAnchor>
  <cdr:relSizeAnchor xmlns:cdr="http://schemas.openxmlformats.org/drawingml/2006/chartDrawing">
    <cdr:from>
      <cdr:x>0</cdr:x>
      <cdr:y>0.3735</cdr:y>
    </cdr:from>
    <cdr:to>
      <cdr:x>0.49525</cdr:x>
      <cdr:y>1</cdr:y>
    </cdr:to>
    <cdr:graphicFrame>
      <cdr:nvGraphicFramePr>
        <cdr:cNvPr id="3" name="Chart 3"/>
        <cdr:cNvGraphicFramePr/>
      </cdr:nvGraphicFramePr>
      <cdr:xfrm>
        <a:off x="0" y="2085975"/>
        <a:ext cx="4810125" cy="3514725"/>
      </cdr:xfrm>
      <a:graphic>
        <a:graphicData uri="http://schemas.openxmlformats.org/drawingml/2006/chart">
          <c:chart r:id="rId3"/>
        </a:graphicData>
      </a:graphic>
    </cdr:graphicFrame>
  </cdr:relSizeAnchor>
  <cdr:relSizeAnchor xmlns:cdr="http://schemas.openxmlformats.org/drawingml/2006/chartDrawing">
    <cdr:from>
      <cdr:x>0.49525</cdr:x>
      <cdr:y>0.3735</cdr:y>
    </cdr:from>
    <cdr:to>
      <cdr:x>1</cdr:x>
      <cdr:y>1</cdr:y>
    </cdr:to>
    <cdr:graphicFrame>
      <cdr:nvGraphicFramePr>
        <cdr:cNvPr id="4" name="Chart 4"/>
        <cdr:cNvGraphicFramePr/>
      </cdr:nvGraphicFramePr>
      <cdr:xfrm>
        <a:off x="4810125" y="2085975"/>
        <a:ext cx="4905375" cy="3514725"/>
      </cdr:xfrm>
      <a:graphic>
        <a:graphicData uri="http://schemas.openxmlformats.org/drawingml/2006/chart">
          <c:chart r:id="rId4"/>
        </a:graphicData>
      </a:graphic>
    </cdr:graphicFrame>
  </cdr:relSizeAnchor>
  <cdr:relSizeAnchor xmlns:cdr="http://schemas.openxmlformats.org/drawingml/2006/chartDrawing">
    <cdr:from>
      <cdr:x>0</cdr:x>
      <cdr:y>0.00525</cdr:y>
    </cdr:from>
    <cdr:to>
      <cdr:x>0.25025</cdr:x>
      <cdr:y>0.3735</cdr:y>
    </cdr:to>
    <cdr:graphicFrame>
      <cdr:nvGraphicFramePr>
        <cdr:cNvPr id="5" name="Chart 5"/>
        <cdr:cNvGraphicFramePr/>
      </cdr:nvGraphicFramePr>
      <cdr:xfrm>
        <a:off x="0" y="28575"/>
        <a:ext cx="2428875" cy="2066925"/>
      </cdr:xfrm>
      <a:graphic>
        <a:graphicData uri="http://schemas.openxmlformats.org/drawingml/2006/chart">
          <c:chart r:id="rId5"/>
        </a:graphicData>
      </a:graphic>
    </cdr:graphicFrame>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715500" cy="5610225"/>
    <xdr:graphicFrame>
      <xdr:nvGraphicFramePr>
        <xdr:cNvPr id="1" name="Shape 1025"/>
        <xdr:cNvGraphicFramePr/>
      </xdr:nvGraphicFramePr>
      <xdr:xfrm>
        <a:off x="0" y="0"/>
        <a:ext cx="9715500" cy="56102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0.1765</cdr:y>
    </cdr:from>
    <cdr:to>
      <cdr:x>0.505</cdr:x>
      <cdr:y>1</cdr:y>
    </cdr:to>
    <cdr:graphicFrame>
      <cdr:nvGraphicFramePr>
        <cdr:cNvPr id="1" name="Chart 2"/>
        <cdr:cNvGraphicFramePr/>
      </cdr:nvGraphicFramePr>
      <cdr:xfrm>
        <a:off x="0" y="981075"/>
        <a:ext cx="4905375" cy="4619625"/>
      </cdr:xfrm>
      <a:graphic>
        <a:graphicData uri="http://schemas.openxmlformats.org/drawingml/2006/chart">
          <c:chart r:id="rId1"/>
        </a:graphicData>
      </a:graphic>
    </cdr:graphicFrame>
  </cdr:relSizeAnchor>
  <cdr:relSizeAnchor xmlns:cdr="http://schemas.openxmlformats.org/drawingml/2006/chartDrawing">
    <cdr:from>
      <cdr:x>0.505</cdr:x>
      <cdr:y>0.1765</cdr:y>
    </cdr:from>
    <cdr:to>
      <cdr:x>1</cdr:x>
      <cdr:y>1</cdr:y>
    </cdr:to>
    <cdr:graphicFrame>
      <cdr:nvGraphicFramePr>
        <cdr:cNvPr id="2" name="Chart 3"/>
        <cdr:cNvGraphicFramePr/>
      </cdr:nvGraphicFramePr>
      <cdr:xfrm>
        <a:off x="4905375" y="981075"/>
        <a:ext cx="4810125" cy="4619625"/>
      </cdr:xfrm>
      <a:graphic>
        <a:graphicData uri="http://schemas.openxmlformats.org/drawingml/2006/chart">
          <c:chart r:id="rId2"/>
        </a:graphicData>
      </a:graphic>
    </cdr:graphicFrame>
  </cdr:relSizeAnchor>
  <cdr:relSizeAnchor xmlns:cdr="http://schemas.openxmlformats.org/drawingml/2006/chartDrawing">
    <cdr:from>
      <cdr:x>0.09525</cdr:x>
      <cdr:y>0.04525</cdr:y>
    </cdr:from>
    <cdr:to>
      <cdr:x>0.312</cdr:x>
      <cdr:y>0.15925</cdr:y>
    </cdr:to>
    <cdr:sp>
      <cdr:nvSpPr>
        <cdr:cNvPr id="3" name="TextBox 4"/>
        <cdr:cNvSpPr txBox="1">
          <a:spLocks noChangeArrowheads="1"/>
        </cdr:cNvSpPr>
      </cdr:nvSpPr>
      <cdr:spPr>
        <a:xfrm>
          <a:off x="923925" y="247650"/>
          <a:ext cx="2105025" cy="638175"/>
        </a:xfrm>
        <a:prstGeom prst="rect">
          <a:avLst/>
        </a:prstGeom>
        <a:noFill/>
        <a:ln w="9525" cmpd="sng">
          <a:noFill/>
        </a:ln>
      </cdr:spPr>
      <cdr:txBody>
        <a:bodyPr vertOverflow="clip" wrap="square"/>
        <a:p>
          <a:pPr algn="l">
            <a:defRPr/>
          </a:pPr>
          <a:r>
            <a:rPr lang="en-US" cap="none" sz="950" b="0" i="0" u="none" baseline="0">
              <a:latin typeface="Arial"/>
              <a:ea typeface="Arial"/>
              <a:cs typeface="Arial"/>
            </a:rPr>
            <a:t>These are horizontal slices through the solid defined using the quantum numbers in cylindrical coordinates.</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715500" cy="5610225"/>
    <xdr:graphicFrame>
      <xdr:nvGraphicFramePr>
        <xdr:cNvPr id="1" name="Shape 1025"/>
        <xdr:cNvGraphicFramePr/>
      </xdr:nvGraphicFramePr>
      <xdr:xfrm>
        <a:off x="0" y="0"/>
        <a:ext cx="9715500" cy="56102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123"/>
  <sheetViews>
    <sheetView tabSelected="1" workbookViewId="0" topLeftCell="A1">
      <pane ySplit="3" topLeftCell="BM4" activePane="bottomLeft" state="frozen"/>
      <selection pane="topLeft" activeCell="A1" sqref="A1"/>
      <selection pane="bottomLeft" activeCell="A1" sqref="A1"/>
    </sheetView>
  </sheetViews>
  <sheetFormatPr defaultColWidth="9.140625" defaultRowHeight="12.75"/>
  <cols>
    <col min="1" max="1" width="7.421875" style="1" bestFit="1" customWidth="1"/>
    <col min="2" max="2" width="11.7109375" style="1" bestFit="1" customWidth="1"/>
    <col min="3" max="3" width="8.140625" style="1" bestFit="1" customWidth="1"/>
    <col min="4" max="4" width="6.421875" style="1" bestFit="1" customWidth="1"/>
    <col min="5" max="5" width="8.57421875" style="1" bestFit="1" customWidth="1"/>
    <col min="6" max="6" width="4.7109375" style="1" bestFit="1" customWidth="1"/>
    <col min="7" max="7" width="3.00390625" style="0" customWidth="1"/>
    <col min="8" max="8" width="4.00390625" style="0" customWidth="1"/>
    <col min="9" max="9" width="4.00390625" style="0" bestFit="1" customWidth="1"/>
  </cols>
  <sheetData>
    <row r="1" spans="2:9" ht="12.75">
      <c r="B1" s="17" t="s">
        <v>157</v>
      </c>
      <c r="C1" s="44" t="str">
        <f>Cylinder!C1</f>
        <v>n</v>
      </c>
      <c r="D1" s="44" t="s">
        <v>158</v>
      </c>
      <c r="E1" s="44" t="str">
        <f>Cylinder!E1</f>
        <v>m </v>
      </c>
      <c r="F1" s="44" t="str">
        <f>Cylinder!G1</f>
        <v>s </v>
      </c>
      <c r="H1" s="1">
        <f>Cylinder!I1</f>
        <v>180</v>
      </c>
      <c r="I1" s="19" t="s">
        <v>48</v>
      </c>
    </row>
    <row r="2" spans="1:9" ht="12.75">
      <c r="A2" s="1" t="str">
        <f>Cylinder!A2</f>
        <v>Atomic</v>
      </c>
      <c r="B2" s="1" t="s">
        <v>48</v>
      </c>
      <c r="C2" s="1" t="str">
        <f>Cylinder!C2</f>
        <v>Principle</v>
      </c>
      <c r="D2" s="1" t="str">
        <f>Cylinder!D3</f>
        <v>Orbital</v>
      </c>
      <c r="E2" s="1" t="str">
        <f>Cylinder!E2</f>
        <v>Magnetic</v>
      </c>
      <c r="F2" s="1" t="str">
        <f>Cylinder!G2</f>
        <v>Spin</v>
      </c>
      <c r="H2" s="1" t="s">
        <v>155</v>
      </c>
      <c r="I2" s="19" t="s">
        <v>155</v>
      </c>
    </row>
    <row r="3" spans="1:9" ht="12.75">
      <c r="A3" s="1" t="str">
        <f>Cylinder!A3</f>
        <v>Number</v>
      </c>
      <c r="B3" s="1" t="str">
        <f>Cylinder!B3</f>
        <v>Name</v>
      </c>
      <c r="C3" s="1" t="str">
        <f>Cylinder!C3</f>
        <v>Q N</v>
      </c>
      <c r="D3" s="1" t="str">
        <f>C3</f>
        <v>Q N</v>
      </c>
      <c r="E3" s="1" t="str">
        <f>Cylinder!E3</f>
        <v>Q N</v>
      </c>
      <c r="F3" s="1" t="str">
        <f>Cylinder!G3</f>
        <v>Q N</v>
      </c>
      <c r="G3" s="40" t="s">
        <v>154</v>
      </c>
      <c r="H3" s="39" t="str">
        <f>Cylinder!I3</f>
        <v>Θ</v>
      </c>
      <c r="I3" s="43" t="s">
        <v>153</v>
      </c>
    </row>
    <row r="4" spans="1:9" ht="12.75">
      <c r="A4" s="1">
        <f>Cylinder!A4</f>
        <v>1</v>
      </c>
      <c r="B4" s="1" t="str">
        <f>Cylinder!B4</f>
        <v>H</v>
      </c>
      <c r="C4" s="4">
        <f>Cylinder!C4</f>
        <v>1</v>
      </c>
      <c r="D4" s="4">
        <f>Cylinder!D4</f>
        <v>0</v>
      </c>
      <c r="E4" s="4">
        <f>Cylinder!E4</f>
        <v>0</v>
      </c>
      <c r="F4" s="45">
        <f>Cylinder!G4</f>
        <v>-0.5</v>
      </c>
      <c r="G4" s="50">
        <f aca="true" t="shared" si="0" ref="G4:G35">C4+D4</f>
        <v>1</v>
      </c>
      <c r="H4" s="51">
        <f aca="true" t="shared" si="1" ref="H4:H35">$H$1*((D4+E4)/(2*D4+1)+(F4+1/2))</f>
        <v>0</v>
      </c>
      <c r="I4" s="51">
        <f>$H$1/(2*TRUNC((C4+D4+1)/2)-1)*((2*TRUNC((C4+D4+1)/2)-1-D4)*(0.5-F4)+(F4+0.5)*D4)</f>
        <v>180</v>
      </c>
    </row>
    <row r="5" spans="1:9" ht="12.75">
      <c r="A5" s="22">
        <f>Cylinder!A5</f>
        <v>2</v>
      </c>
      <c r="B5" s="22" t="str">
        <f>Cylinder!B5</f>
        <v>He</v>
      </c>
      <c r="C5" s="46">
        <f>Cylinder!C5</f>
        <v>1</v>
      </c>
      <c r="D5" s="46">
        <f>Cylinder!D5</f>
        <v>0</v>
      </c>
      <c r="E5" s="46">
        <f>Cylinder!E5</f>
        <v>0</v>
      </c>
      <c r="F5" s="47">
        <f>Cylinder!G5</f>
        <v>0.5</v>
      </c>
      <c r="G5" s="52">
        <f t="shared" si="0"/>
        <v>1</v>
      </c>
      <c r="H5" s="53">
        <f t="shared" si="1"/>
        <v>180</v>
      </c>
      <c r="I5" s="53">
        <f aca="true" t="shared" si="2" ref="I5:I68">$H$1/(2*TRUNC((C5+D5+1)/2)-1)*((2*TRUNC((C5+D5+1)/2)-1-D5)*(0.5-F5)+(F5+0.5)*D5)</f>
        <v>0</v>
      </c>
    </row>
    <row r="6" spans="1:9" ht="12.75">
      <c r="A6" s="24">
        <f>Cylinder!A6</f>
        <v>3</v>
      </c>
      <c r="B6" s="24" t="str">
        <f>Cylinder!B6</f>
        <v>Li</v>
      </c>
      <c r="C6" s="48">
        <f>Cylinder!C6</f>
        <v>2</v>
      </c>
      <c r="D6" s="48">
        <f>Cylinder!D6</f>
        <v>0</v>
      </c>
      <c r="E6" s="48">
        <f>Cylinder!E6</f>
        <v>0</v>
      </c>
      <c r="F6" s="49">
        <f>Cylinder!G6</f>
        <v>-0.5</v>
      </c>
      <c r="G6" s="54">
        <f t="shared" si="0"/>
        <v>2</v>
      </c>
      <c r="H6" s="55">
        <f t="shared" si="1"/>
        <v>0</v>
      </c>
      <c r="I6" s="55">
        <f t="shared" si="2"/>
        <v>180</v>
      </c>
    </row>
    <row r="7" spans="1:9" ht="12.75">
      <c r="A7" s="22">
        <f>Cylinder!A7</f>
        <v>4</v>
      </c>
      <c r="B7" s="22" t="str">
        <f>Cylinder!B7</f>
        <v>Be</v>
      </c>
      <c r="C7" s="46">
        <f>Cylinder!C7</f>
        <v>2</v>
      </c>
      <c r="D7" s="46">
        <f>Cylinder!D7</f>
        <v>0</v>
      </c>
      <c r="E7" s="46">
        <f>Cylinder!E7</f>
        <v>0</v>
      </c>
      <c r="F7" s="47">
        <f>Cylinder!G7</f>
        <v>0.5</v>
      </c>
      <c r="G7" s="52">
        <f t="shared" si="0"/>
        <v>2</v>
      </c>
      <c r="H7" s="53">
        <f t="shared" si="1"/>
        <v>180</v>
      </c>
      <c r="I7" s="53">
        <f t="shared" si="2"/>
        <v>0</v>
      </c>
    </row>
    <row r="8" spans="1:9" ht="12.75">
      <c r="A8" s="24">
        <f>Cylinder!A8</f>
        <v>5</v>
      </c>
      <c r="B8" s="24" t="str">
        <f>Cylinder!B8</f>
        <v>B </v>
      </c>
      <c r="C8" s="48">
        <f>Cylinder!C8</f>
        <v>2</v>
      </c>
      <c r="D8" s="48">
        <f>Cylinder!D8</f>
        <v>1</v>
      </c>
      <c r="E8" s="48">
        <f>Cylinder!E8</f>
        <v>-1</v>
      </c>
      <c r="F8" s="49">
        <f>Cylinder!G8</f>
        <v>-0.5</v>
      </c>
      <c r="G8" s="54">
        <f t="shared" si="0"/>
        <v>3</v>
      </c>
      <c r="H8" s="55">
        <f t="shared" si="1"/>
        <v>0</v>
      </c>
      <c r="I8" s="55">
        <f t="shared" si="2"/>
        <v>120</v>
      </c>
    </row>
    <row r="9" spans="1:9" ht="12.75">
      <c r="A9" s="24">
        <f>Cylinder!A9</f>
        <v>6</v>
      </c>
      <c r="B9" s="24" t="str">
        <f>Cylinder!B9</f>
        <v>C</v>
      </c>
      <c r="C9" s="48">
        <f>Cylinder!C9</f>
        <v>2</v>
      </c>
      <c r="D9" s="48">
        <f>Cylinder!D9</f>
        <v>1</v>
      </c>
      <c r="E9" s="48">
        <f>Cylinder!E9</f>
        <v>0</v>
      </c>
      <c r="F9" s="49">
        <f>Cylinder!G9</f>
        <v>-0.5</v>
      </c>
      <c r="G9" s="54">
        <f t="shared" si="0"/>
        <v>3</v>
      </c>
      <c r="H9" s="55">
        <f t="shared" si="1"/>
        <v>60</v>
      </c>
      <c r="I9" s="55">
        <f t="shared" si="2"/>
        <v>120</v>
      </c>
    </row>
    <row r="10" spans="1:9" ht="12.75">
      <c r="A10" s="24">
        <f>Cylinder!A10</f>
        <v>7</v>
      </c>
      <c r="B10" s="24" t="str">
        <f>Cylinder!B10</f>
        <v>N </v>
      </c>
      <c r="C10" s="48">
        <f>Cylinder!C10</f>
        <v>2</v>
      </c>
      <c r="D10" s="48">
        <f>Cylinder!D10</f>
        <v>1</v>
      </c>
      <c r="E10" s="48">
        <f>Cylinder!E10</f>
        <v>1</v>
      </c>
      <c r="F10" s="49">
        <f>Cylinder!G10</f>
        <v>-0.5</v>
      </c>
      <c r="G10" s="54">
        <f t="shared" si="0"/>
        <v>3</v>
      </c>
      <c r="H10" s="55">
        <f t="shared" si="1"/>
        <v>120</v>
      </c>
      <c r="I10" s="55">
        <f t="shared" si="2"/>
        <v>120</v>
      </c>
    </row>
    <row r="11" spans="1:9" ht="12.75">
      <c r="A11" s="24">
        <f>Cylinder!A11</f>
        <v>8</v>
      </c>
      <c r="B11" s="24" t="str">
        <f>Cylinder!B11</f>
        <v>O</v>
      </c>
      <c r="C11" s="48">
        <f>Cylinder!C11</f>
        <v>2</v>
      </c>
      <c r="D11" s="48">
        <f>Cylinder!D11</f>
        <v>1</v>
      </c>
      <c r="E11" s="48">
        <f>Cylinder!E11</f>
        <v>-1</v>
      </c>
      <c r="F11" s="49">
        <f>Cylinder!G11</f>
        <v>0.5</v>
      </c>
      <c r="G11" s="54">
        <f t="shared" si="0"/>
        <v>3</v>
      </c>
      <c r="H11" s="55">
        <f t="shared" si="1"/>
        <v>180</v>
      </c>
      <c r="I11" s="55">
        <f t="shared" si="2"/>
        <v>60</v>
      </c>
    </row>
    <row r="12" spans="1:9" ht="12.75">
      <c r="A12" s="24">
        <f>Cylinder!A12</f>
        <v>9</v>
      </c>
      <c r="B12" s="24" t="str">
        <f>Cylinder!B12</f>
        <v>F</v>
      </c>
      <c r="C12" s="48">
        <f>Cylinder!C12</f>
        <v>2</v>
      </c>
      <c r="D12" s="48">
        <f>Cylinder!D12</f>
        <v>1</v>
      </c>
      <c r="E12" s="48">
        <f>Cylinder!E12</f>
        <v>0</v>
      </c>
      <c r="F12" s="49">
        <f>Cylinder!G12</f>
        <v>0.5</v>
      </c>
      <c r="G12" s="54">
        <f t="shared" si="0"/>
        <v>3</v>
      </c>
      <c r="H12" s="55">
        <f t="shared" si="1"/>
        <v>240</v>
      </c>
      <c r="I12" s="55">
        <f t="shared" si="2"/>
        <v>60</v>
      </c>
    </row>
    <row r="13" spans="1:9" ht="12.75">
      <c r="A13" s="24">
        <f>Cylinder!A13</f>
        <v>10</v>
      </c>
      <c r="B13" s="24" t="str">
        <f>Cylinder!B13</f>
        <v>Ne</v>
      </c>
      <c r="C13" s="48">
        <f>Cylinder!C13</f>
        <v>2</v>
      </c>
      <c r="D13" s="48">
        <f>Cylinder!D13</f>
        <v>1</v>
      </c>
      <c r="E13" s="48">
        <f>Cylinder!E13</f>
        <v>1</v>
      </c>
      <c r="F13" s="49">
        <f>Cylinder!G13</f>
        <v>0.5</v>
      </c>
      <c r="G13" s="54">
        <f t="shared" si="0"/>
        <v>3</v>
      </c>
      <c r="H13" s="55">
        <f t="shared" si="1"/>
        <v>300</v>
      </c>
      <c r="I13" s="55">
        <f t="shared" si="2"/>
        <v>60</v>
      </c>
    </row>
    <row r="14" spans="1:9" ht="12.75">
      <c r="A14" s="24">
        <f>Cylinder!A14</f>
        <v>11</v>
      </c>
      <c r="B14" s="24" t="str">
        <f>Cylinder!B14</f>
        <v>Na </v>
      </c>
      <c r="C14" s="48">
        <f>Cylinder!C14</f>
        <v>3</v>
      </c>
      <c r="D14" s="48">
        <f>Cylinder!D14</f>
        <v>0</v>
      </c>
      <c r="E14" s="48">
        <f>Cylinder!E14</f>
        <v>0</v>
      </c>
      <c r="F14" s="49">
        <f>Cylinder!G14</f>
        <v>-0.5</v>
      </c>
      <c r="G14" s="54">
        <f t="shared" si="0"/>
        <v>3</v>
      </c>
      <c r="H14" s="55">
        <f t="shared" si="1"/>
        <v>0</v>
      </c>
      <c r="I14" s="55">
        <f t="shared" si="2"/>
        <v>180</v>
      </c>
    </row>
    <row r="15" spans="1:9" ht="12.75">
      <c r="A15" s="22">
        <f>Cylinder!A15</f>
        <v>12</v>
      </c>
      <c r="B15" s="22" t="str">
        <f>Cylinder!B15</f>
        <v>Mg</v>
      </c>
      <c r="C15" s="46">
        <f>Cylinder!C15</f>
        <v>3</v>
      </c>
      <c r="D15" s="46">
        <f>Cylinder!D15</f>
        <v>0</v>
      </c>
      <c r="E15" s="46">
        <f>Cylinder!E15</f>
        <v>0</v>
      </c>
      <c r="F15" s="47">
        <f>Cylinder!G15</f>
        <v>0.5</v>
      </c>
      <c r="G15" s="52">
        <f t="shared" si="0"/>
        <v>3</v>
      </c>
      <c r="H15" s="53">
        <f t="shared" si="1"/>
        <v>180</v>
      </c>
      <c r="I15" s="53">
        <f t="shared" si="2"/>
        <v>0</v>
      </c>
    </row>
    <row r="16" spans="1:9" ht="12.75">
      <c r="A16" s="24">
        <f>Cylinder!A16</f>
        <v>13</v>
      </c>
      <c r="B16" s="24" t="str">
        <f>Cylinder!B16</f>
        <v>Al</v>
      </c>
      <c r="C16" s="48">
        <f>Cylinder!C16</f>
        <v>3</v>
      </c>
      <c r="D16" s="48">
        <f>Cylinder!D16</f>
        <v>1</v>
      </c>
      <c r="E16" s="48">
        <f>Cylinder!E16</f>
        <v>-1</v>
      </c>
      <c r="F16" s="49">
        <f>Cylinder!G16</f>
        <v>-0.5</v>
      </c>
      <c r="G16" s="54">
        <f t="shared" si="0"/>
        <v>4</v>
      </c>
      <c r="H16" s="55">
        <f t="shared" si="1"/>
        <v>0</v>
      </c>
      <c r="I16" s="55">
        <f t="shared" si="2"/>
        <v>120</v>
      </c>
    </row>
    <row r="17" spans="1:9" ht="12.75">
      <c r="A17" s="24">
        <f>Cylinder!A17</f>
        <v>14</v>
      </c>
      <c r="B17" s="24" t="str">
        <f>Cylinder!B17</f>
        <v>Si</v>
      </c>
      <c r="C17" s="48">
        <f>Cylinder!C17</f>
        <v>3</v>
      </c>
      <c r="D17" s="48">
        <f>Cylinder!D17</f>
        <v>1</v>
      </c>
      <c r="E17" s="48">
        <f>Cylinder!E17</f>
        <v>0</v>
      </c>
      <c r="F17" s="49">
        <f>Cylinder!G17</f>
        <v>-0.5</v>
      </c>
      <c r="G17" s="54">
        <f t="shared" si="0"/>
        <v>4</v>
      </c>
      <c r="H17" s="55">
        <f t="shared" si="1"/>
        <v>60</v>
      </c>
      <c r="I17" s="55">
        <f t="shared" si="2"/>
        <v>120</v>
      </c>
    </row>
    <row r="18" spans="1:9" ht="12.75">
      <c r="A18" s="24">
        <f>Cylinder!A18</f>
        <v>15</v>
      </c>
      <c r="B18" s="24" t="str">
        <f>Cylinder!B18</f>
        <v>P</v>
      </c>
      <c r="C18" s="48">
        <f>Cylinder!C18</f>
        <v>3</v>
      </c>
      <c r="D18" s="48">
        <f>Cylinder!D18</f>
        <v>1</v>
      </c>
      <c r="E18" s="48">
        <f>Cylinder!E18</f>
        <v>1</v>
      </c>
      <c r="F18" s="49">
        <f>Cylinder!G18</f>
        <v>-0.5</v>
      </c>
      <c r="G18" s="54">
        <f t="shared" si="0"/>
        <v>4</v>
      </c>
      <c r="H18" s="55">
        <f t="shared" si="1"/>
        <v>120</v>
      </c>
      <c r="I18" s="55">
        <f t="shared" si="2"/>
        <v>120</v>
      </c>
    </row>
    <row r="19" spans="1:9" ht="12.75">
      <c r="A19" s="24">
        <f>Cylinder!A19</f>
        <v>16</v>
      </c>
      <c r="B19" s="24" t="str">
        <f>Cylinder!B19</f>
        <v>S </v>
      </c>
      <c r="C19" s="48">
        <f>Cylinder!C19</f>
        <v>3</v>
      </c>
      <c r="D19" s="48">
        <f>Cylinder!D19</f>
        <v>1</v>
      </c>
      <c r="E19" s="48">
        <f>Cylinder!E19</f>
        <v>-1</v>
      </c>
      <c r="F19" s="49">
        <f>Cylinder!G19</f>
        <v>0.5</v>
      </c>
      <c r="G19" s="54">
        <f t="shared" si="0"/>
        <v>4</v>
      </c>
      <c r="H19" s="55">
        <f t="shared" si="1"/>
        <v>180</v>
      </c>
      <c r="I19" s="55">
        <f t="shared" si="2"/>
        <v>60</v>
      </c>
    </row>
    <row r="20" spans="1:9" ht="12.75">
      <c r="A20" s="24">
        <f>Cylinder!A20</f>
        <v>17</v>
      </c>
      <c r="B20" s="24" t="str">
        <f>Cylinder!B20</f>
        <v>Cl</v>
      </c>
      <c r="C20" s="48">
        <f>Cylinder!C20</f>
        <v>3</v>
      </c>
      <c r="D20" s="48">
        <f>Cylinder!D20</f>
        <v>1</v>
      </c>
      <c r="E20" s="48">
        <f>Cylinder!E20</f>
        <v>0</v>
      </c>
      <c r="F20" s="49">
        <f>Cylinder!G20</f>
        <v>0.5</v>
      </c>
      <c r="G20" s="54">
        <f t="shared" si="0"/>
        <v>4</v>
      </c>
      <c r="H20" s="55">
        <f t="shared" si="1"/>
        <v>240</v>
      </c>
      <c r="I20" s="55">
        <f t="shared" si="2"/>
        <v>60</v>
      </c>
    </row>
    <row r="21" spans="1:9" ht="12.75">
      <c r="A21" s="24">
        <f>Cylinder!A21</f>
        <v>18</v>
      </c>
      <c r="B21" s="24" t="str">
        <f>Cylinder!B21</f>
        <v>Ar</v>
      </c>
      <c r="C21" s="48">
        <f>Cylinder!C21</f>
        <v>3</v>
      </c>
      <c r="D21" s="48">
        <f>Cylinder!D21</f>
        <v>1</v>
      </c>
      <c r="E21" s="48">
        <f>Cylinder!E21</f>
        <v>1</v>
      </c>
      <c r="F21" s="49">
        <f>Cylinder!G21</f>
        <v>0.5</v>
      </c>
      <c r="G21" s="54">
        <f t="shared" si="0"/>
        <v>4</v>
      </c>
      <c r="H21" s="55">
        <f t="shared" si="1"/>
        <v>300</v>
      </c>
      <c r="I21" s="55">
        <f t="shared" si="2"/>
        <v>60</v>
      </c>
    </row>
    <row r="22" spans="1:9" ht="12.75">
      <c r="A22" s="24">
        <f>Cylinder!A22</f>
        <v>19</v>
      </c>
      <c r="B22" s="24" t="str">
        <f>Cylinder!B22</f>
        <v>K</v>
      </c>
      <c r="C22" s="48">
        <f>Cylinder!C22</f>
        <v>4</v>
      </c>
      <c r="D22" s="48">
        <f>Cylinder!D22</f>
        <v>0</v>
      </c>
      <c r="E22" s="48">
        <f>Cylinder!E22</f>
        <v>0</v>
      </c>
      <c r="F22" s="49">
        <f>Cylinder!G22</f>
        <v>-0.5</v>
      </c>
      <c r="G22" s="54">
        <f t="shared" si="0"/>
        <v>4</v>
      </c>
      <c r="H22" s="55">
        <f t="shared" si="1"/>
        <v>0</v>
      </c>
      <c r="I22" s="55">
        <f t="shared" si="2"/>
        <v>180</v>
      </c>
    </row>
    <row r="23" spans="1:9" ht="12.75">
      <c r="A23" s="22">
        <f>Cylinder!A23</f>
        <v>20</v>
      </c>
      <c r="B23" s="22" t="str">
        <f>Cylinder!B23</f>
        <v>Ca</v>
      </c>
      <c r="C23" s="46">
        <f>Cylinder!C23</f>
        <v>4</v>
      </c>
      <c r="D23" s="46">
        <f>Cylinder!D23</f>
        <v>0</v>
      </c>
      <c r="E23" s="46">
        <f>Cylinder!E23</f>
        <v>0</v>
      </c>
      <c r="F23" s="47">
        <f>Cylinder!G23</f>
        <v>0.5</v>
      </c>
      <c r="G23" s="52">
        <f t="shared" si="0"/>
        <v>4</v>
      </c>
      <c r="H23" s="53">
        <f t="shared" si="1"/>
        <v>180</v>
      </c>
      <c r="I23" s="53">
        <f t="shared" si="2"/>
        <v>0</v>
      </c>
    </row>
    <row r="24" spans="1:9" ht="12.75">
      <c r="A24" s="24">
        <f>Cylinder!A24</f>
        <v>21</v>
      </c>
      <c r="B24" s="24" t="str">
        <f>Cylinder!B24</f>
        <v>Sc</v>
      </c>
      <c r="C24" s="48">
        <f>Cylinder!C24</f>
        <v>3</v>
      </c>
      <c r="D24" s="48">
        <f>Cylinder!D24</f>
        <v>2</v>
      </c>
      <c r="E24" s="48">
        <f>Cylinder!E24</f>
        <v>-2</v>
      </c>
      <c r="F24" s="49">
        <f>Cylinder!G24</f>
        <v>-0.5</v>
      </c>
      <c r="G24" s="54">
        <f t="shared" si="0"/>
        <v>5</v>
      </c>
      <c r="H24" s="55">
        <f t="shared" si="1"/>
        <v>0</v>
      </c>
      <c r="I24" s="55">
        <f t="shared" si="2"/>
        <v>108</v>
      </c>
    </row>
    <row r="25" spans="1:9" ht="12.75">
      <c r="A25" s="24">
        <f>Cylinder!A25</f>
        <v>22</v>
      </c>
      <c r="B25" s="24" t="str">
        <f>Cylinder!B25</f>
        <v>Ti</v>
      </c>
      <c r="C25" s="48">
        <f>Cylinder!C25</f>
        <v>3</v>
      </c>
      <c r="D25" s="48">
        <f>Cylinder!D25</f>
        <v>2</v>
      </c>
      <c r="E25" s="48">
        <f>Cylinder!E25</f>
        <v>-1</v>
      </c>
      <c r="F25" s="49">
        <f>Cylinder!G25</f>
        <v>-0.5</v>
      </c>
      <c r="G25" s="54">
        <f t="shared" si="0"/>
        <v>5</v>
      </c>
      <c r="H25" s="55">
        <f t="shared" si="1"/>
        <v>36</v>
      </c>
      <c r="I25" s="55">
        <f t="shared" si="2"/>
        <v>108</v>
      </c>
    </row>
    <row r="26" spans="1:9" ht="12.75">
      <c r="A26" s="24">
        <f>Cylinder!A26</f>
        <v>23</v>
      </c>
      <c r="B26" s="24" t="str">
        <f>Cylinder!B26</f>
        <v>V</v>
      </c>
      <c r="C26" s="48">
        <f>Cylinder!C26</f>
        <v>3</v>
      </c>
      <c r="D26" s="48">
        <f>Cylinder!D26</f>
        <v>2</v>
      </c>
      <c r="E26" s="48">
        <f>Cylinder!E26</f>
        <v>0</v>
      </c>
      <c r="F26" s="49">
        <f>Cylinder!G26</f>
        <v>-0.5</v>
      </c>
      <c r="G26" s="54">
        <f t="shared" si="0"/>
        <v>5</v>
      </c>
      <c r="H26" s="55">
        <f t="shared" si="1"/>
        <v>72</v>
      </c>
      <c r="I26" s="55">
        <f t="shared" si="2"/>
        <v>108</v>
      </c>
    </row>
    <row r="27" spans="1:9" ht="12.75">
      <c r="A27" s="24">
        <f>Cylinder!A27</f>
        <v>24</v>
      </c>
      <c r="B27" s="24" t="str">
        <f>Cylinder!B27</f>
        <v>Cr</v>
      </c>
      <c r="C27" s="48">
        <f>Cylinder!C27</f>
        <v>3</v>
      </c>
      <c r="D27" s="48">
        <f>Cylinder!D27</f>
        <v>2</v>
      </c>
      <c r="E27" s="48">
        <f>Cylinder!E27</f>
        <v>1</v>
      </c>
      <c r="F27" s="49">
        <f>Cylinder!G27</f>
        <v>-0.5</v>
      </c>
      <c r="G27" s="54">
        <f t="shared" si="0"/>
        <v>5</v>
      </c>
      <c r="H27" s="55">
        <f t="shared" si="1"/>
        <v>108</v>
      </c>
      <c r="I27" s="55">
        <f t="shared" si="2"/>
        <v>108</v>
      </c>
    </row>
    <row r="28" spans="1:9" ht="12.75">
      <c r="A28" s="24">
        <f>Cylinder!A28</f>
        <v>25</v>
      </c>
      <c r="B28" s="24" t="str">
        <f>Cylinder!B28</f>
        <v>Mn</v>
      </c>
      <c r="C28" s="48">
        <f>Cylinder!C28</f>
        <v>3</v>
      </c>
      <c r="D28" s="48">
        <f>Cylinder!D28</f>
        <v>2</v>
      </c>
      <c r="E28" s="48">
        <f>Cylinder!E28</f>
        <v>2</v>
      </c>
      <c r="F28" s="49">
        <f>Cylinder!G28</f>
        <v>-0.5</v>
      </c>
      <c r="G28" s="54">
        <f t="shared" si="0"/>
        <v>5</v>
      </c>
      <c r="H28" s="55">
        <f t="shared" si="1"/>
        <v>144</v>
      </c>
      <c r="I28" s="55">
        <f t="shared" si="2"/>
        <v>108</v>
      </c>
    </row>
    <row r="29" spans="1:9" ht="12.75">
      <c r="A29" s="24">
        <f>Cylinder!A29</f>
        <v>26</v>
      </c>
      <c r="B29" s="24" t="str">
        <f>Cylinder!B29</f>
        <v>Fe</v>
      </c>
      <c r="C29" s="48">
        <f>Cylinder!C29</f>
        <v>3</v>
      </c>
      <c r="D29" s="48">
        <f>Cylinder!D29</f>
        <v>2</v>
      </c>
      <c r="E29" s="48">
        <f>Cylinder!E29</f>
        <v>-2</v>
      </c>
      <c r="F29" s="49">
        <f>Cylinder!G29</f>
        <v>0.5</v>
      </c>
      <c r="G29" s="54">
        <f t="shared" si="0"/>
        <v>5</v>
      </c>
      <c r="H29" s="55">
        <f t="shared" si="1"/>
        <v>180</v>
      </c>
      <c r="I29" s="55">
        <f t="shared" si="2"/>
        <v>72</v>
      </c>
    </row>
    <row r="30" spans="1:9" ht="12.75">
      <c r="A30" s="24">
        <f>Cylinder!A30</f>
        <v>27</v>
      </c>
      <c r="B30" s="24" t="str">
        <f>Cylinder!B30</f>
        <v>Co</v>
      </c>
      <c r="C30" s="48">
        <f>Cylinder!C30</f>
        <v>3</v>
      </c>
      <c r="D30" s="48">
        <f>Cylinder!D30</f>
        <v>2</v>
      </c>
      <c r="E30" s="48">
        <f>Cylinder!E30</f>
        <v>-1</v>
      </c>
      <c r="F30" s="49">
        <f>Cylinder!G30</f>
        <v>0.5</v>
      </c>
      <c r="G30" s="54">
        <f t="shared" si="0"/>
        <v>5</v>
      </c>
      <c r="H30" s="55">
        <f t="shared" si="1"/>
        <v>216</v>
      </c>
      <c r="I30" s="55">
        <f t="shared" si="2"/>
        <v>72</v>
      </c>
    </row>
    <row r="31" spans="1:9" ht="12.75">
      <c r="A31" s="24">
        <f>Cylinder!A31</f>
        <v>28</v>
      </c>
      <c r="B31" s="24" t="str">
        <f>Cylinder!B31</f>
        <v>Ni</v>
      </c>
      <c r="C31" s="48">
        <f>Cylinder!C31</f>
        <v>3</v>
      </c>
      <c r="D31" s="48">
        <f>Cylinder!D31</f>
        <v>2</v>
      </c>
      <c r="E31" s="48">
        <f>Cylinder!E31</f>
        <v>0</v>
      </c>
      <c r="F31" s="49">
        <f>Cylinder!G31</f>
        <v>0.5</v>
      </c>
      <c r="G31" s="54">
        <f t="shared" si="0"/>
        <v>5</v>
      </c>
      <c r="H31" s="55">
        <f t="shared" si="1"/>
        <v>251.99999999999997</v>
      </c>
      <c r="I31" s="55">
        <f t="shared" si="2"/>
        <v>72</v>
      </c>
    </row>
    <row r="32" spans="1:9" ht="12.75">
      <c r="A32" s="24">
        <f>Cylinder!A32</f>
        <v>29</v>
      </c>
      <c r="B32" s="24" t="str">
        <f>Cylinder!B32</f>
        <v>Cu</v>
      </c>
      <c r="C32" s="48">
        <f>Cylinder!C32</f>
        <v>3</v>
      </c>
      <c r="D32" s="48">
        <f>Cylinder!D32</f>
        <v>2</v>
      </c>
      <c r="E32" s="48">
        <f>Cylinder!E32</f>
        <v>1</v>
      </c>
      <c r="F32" s="49">
        <f>Cylinder!G32</f>
        <v>0.5</v>
      </c>
      <c r="G32" s="54">
        <f t="shared" si="0"/>
        <v>5</v>
      </c>
      <c r="H32" s="55">
        <f t="shared" si="1"/>
        <v>288</v>
      </c>
      <c r="I32" s="55">
        <f t="shared" si="2"/>
        <v>72</v>
      </c>
    </row>
    <row r="33" spans="1:9" ht="12.75">
      <c r="A33" s="24">
        <f>Cylinder!A33</f>
        <v>30</v>
      </c>
      <c r="B33" s="24" t="str">
        <f>Cylinder!B33</f>
        <v>Zn</v>
      </c>
      <c r="C33" s="48">
        <f>Cylinder!C33</f>
        <v>3</v>
      </c>
      <c r="D33" s="48">
        <f>Cylinder!D33</f>
        <v>2</v>
      </c>
      <c r="E33" s="48">
        <f>Cylinder!E33</f>
        <v>2</v>
      </c>
      <c r="F33" s="49">
        <f>Cylinder!G33</f>
        <v>0.5</v>
      </c>
      <c r="G33" s="54">
        <f t="shared" si="0"/>
        <v>5</v>
      </c>
      <c r="H33" s="55">
        <f t="shared" si="1"/>
        <v>324</v>
      </c>
      <c r="I33" s="55">
        <f t="shared" si="2"/>
        <v>72</v>
      </c>
    </row>
    <row r="34" spans="1:9" ht="12.75">
      <c r="A34" s="24">
        <f>Cylinder!A34</f>
        <v>31</v>
      </c>
      <c r="B34" s="24" t="str">
        <f>Cylinder!B34</f>
        <v>Ga</v>
      </c>
      <c r="C34" s="48">
        <f>Cylinder!C34</f>
        <v>4</v>
      </c>
      <c r="D34" s="48">
        <f>Cylinder!D34</f>
        <v>1</v>
      </c>
      <c r="E34" s="48">
        <f>Cylinder!E34</f>
        <v>-1</v>
      </c>
      <c r="F34" s="49">
        <f>Cylinder!G34</f>
        <v>-0.5</v>
      </c>
      <c r="G34" s="54">
        <f t="shared" si="0"/>
        <v>5</v>
      </c>
      <c r="H34" s="55">
        <f t="shared" si="1"/>
        <v>0</v>
      </c>
      <c r="I34" s="55">
        <f t="shared" si="2"/>
        <v>144</v>
      </c>
    </row>
    <row r="35" spans="1:9" ht="12.75">
      <c r="A35" s="24">
        <f>Cylinder!A35</f>
        <v>32</v>
      </c>
      <c r="B35" s="24" t="str">
        <f>Cylinder!B35</f>
        <v>Ge</v>
      </c>
      <c r="C35" s="48">
        <f>Cylinder!C35</f>
        <v>4</v>
      </c>
      <c r="D35" s="48">
        <f>Cylinder!D35</f>
        <v>1</v>
      </c>
      <c r="E35" s="48">
        <f>Cylinder!E35</f>
        <v>0</v>
      </c>
      <c r="F35" s="49">
        <f>Cylinder!G35</f>
        <v>-0.5</v>
      </c>
      <c r="G35" s="54">
        <f t="shared" si="0"/>
        <v>5</v>
      </c>
      <c r="H35" s="55">
        <f t="shared" si="1"/>
        <v>60</v>
      </c>
      <c r="I35" s="55">
        <f t="shared" si="2"/>
        <v>144</v>
      </c>
    </row>
    <row r="36" spans="1:9" ht="12.75">
      <c r="A36" s="24">
        <f>Cylinder!A36</f>
        <v>33</v>
      </c>
      <c r="B36" s="24" t="str">
        <f>Cylinder!B36</f>
        <v>As</v>
      </c>
      <c r="C36" s="48">
        <f>Cylinder!C36</f>
        <v>4</v>
      </c>
      <c r="D36" s="48">
        <f>Cylinder!D36</f>
        <v>1</v>
      </c>
      <c r="E36" s="48">
        <f>Cylinder!E36</f>
        <v>1</v>
      </c>
      <c r="F36" s="49">
        <f>Cylinder!G36</f>
        <v>-0.5</v>
      </c>
      <c r="G36" s="54">
        <f aca="true" t="shared" si="3" ref="G36:G67">C36+D36</f>
        <v>5</v>
      </c>
      <c r="H36" s="55">
        <f aca="true" t="shared" si="4" ref="H36:H67">$H$1*((D36+E36)/(2*D36+1)+(F36+1/2))</f>
        <v>120</v>
      </c>
      <c r="I36" s="55">
        <f t="shared" si="2"/>
        <v>144</v>
      </c>
    </row>
    <row r="37" spans="1:9" ht="12.75">
      <c r="A37" s="24">
        <f>Cylinder!A37</f>
        <v>34</v>
      </c>
      <c r="B37" s="24" t="str">
        <f>Cylinder!B37</f>
        <v>Se</v>
      </c>
      <c r="C37" s="48">
        <f>Cylinder!C37</f>
        <v>4</v>
      </c>
      <c r="D37" s="48">
        <f>Cylinder!D37</f>
        <v>1</v>
      </c>
      <c r="E37" s="48">
        <f>Cylinder!E37</f>
        <v>-1</v>
      </c>
      <c r="F37" s="49">
        <f>Cylinder!G37</f>
        <v>0.5</v>
      </c>
      <c r="G37" s="54">
        <f t="shared" si="3"/>
        <v>5</v>
      </c>
      <c r="H37" s="55">
        <f t="shared" si="4"/>
        <v>180</v>
      </c>
      <c r="I37" s="55">
        <f t="shared" si="2"/>
        <v>36</v>
      </c>
    </row>
    <row r="38" spans="1:9" ht="12.75">
      <c r="A38" s="24">
        <f>Cylinder!A38</f>
        <v>35</v>
      </c>
      <c r="B38" s="24" t="str">
        <f>Cylinder!B38</f>
        <v>Br</v>
      </c>
      <c r="C38" s="48">
        <f>Cylinder!C38</f>
        <v>4</v>
      </c>
      <c r="D38" s="48">
        <f>Cylinder!D38</f>
        <v>1</v>
      </c>
      <c r="E38" s="48">
        <f>Cylinder!E38</f>
        <v>0</v>
      </c>
      <c r="F38" s="49">
        <f>Cylinder!G38</f>
        <v>0.5</v>
      </c>
      <c r="G38" s="54">
        <f t="shared" si="3"/>
        <v>5</v>
      </c>
      <c r="H38" s="55">
        <f t="shared" si="4"/>
        <v>240</v>
      </c>
      <c r="I38" s="55">
        <f t="shared" si="2"/>
        <v>36</v>
      </c>
    </row>
    <row r="39" spans="1:9" ht="12.75">
      <c r="A39" s="24">
        <f>Cylinder!A39</f>
        <v>36</v>
      </c>
      <c r="B39" s="24" t="str">
        <f>Cylinder!B39</f>
        <v>Kr</v>
      </c>
      <c r="C39" s="48">
        <f>Cylinder!C39</f>
        <v>4</v>
      </c>
      <c r="D39" s="48">
        <f>Cylinder!D39</f>
        <v>1</v>
      </c>
      <c r="E39" s="48">
        <f>Cylinder!E39</f>
        <v>1</v>
      </c>
      <c r="F39" s="49">
        <f>Cylinder!G39</f>
        <v>0.5</v>
      </c>
      <c r="G39" s="54">
        <f t="shared" si="3"/>
        <v>5</v>
      </c>
      <c r="H39" s="55">
        <f t="shared" si="4"/>
        <v>300</v>
      </c>
      <c r="I39" s="55">
        <f t="shared" si="2"/>
        <v>36</v>
      </c>
    </row>
    <row r="40" spans="1:9" ht="12.75">
      <c r="A40" s="24">
        <f>Cylinder!A40</f>
        <v>37</v>
      </c>
      <c r="B40" s="24" t="str">
        <f>Cylinder!B40</f>
        <v>Rb</v>
      </c>
      <c r="C40" s="48">
        <f>Cylinder!C40</f>
        <v>5</v>
      </c>
      <c r="D40" s="48">
        <f>Cylinder!D40</f>
        <v>0</v>
      </c>
      <c r="E40" s="48">
        <f>Cylinder!E40</f>
        <v>0</v>
      </c>
      <c r="F40" s="49">
        <f>Cylinder!G40</f>
        <v>-0.5</v>
      </c>
      <c r="G40" s="54">
        <f t="shared" si="3"/>
        <v>5</v>
      </c>
      <c r="H40" s="55">
        <f t="shared" si="4"/>
        <v>0</v>
      </c>
      <c r="I40" s="55">
        <f t="shared" si="2"/>
        <v>180</v>
      </c>
    </row>
    <row r="41" spans="1:9" ht="12.75">
      <c r="A41" s="22">
        <f>Cylinder!A41</f>
        <v>38</v>
      </c>
      <c r="B41" s="22" t="str">
        <f>Cylinder!B41</f>
        <v>Sr</v>
      </c>
      <c r="C41" s="46">
        <f>Cylinder!C41</f>
        <v>5</v>
      </c>
      <c r="D41" s="46">
        <f>Cylinder!D41</f>
        <v>0</v>
      </c>
      <c r="E41" s="46">
        <f>Cylinder!E41</f>
        <v>0</v>
      </c>
      <c r="F41" s="47">
        <f>Cylinder!G41</f>
        <v>0.5</v>
      </c>
      <c r="G41" s="52">
        <f t="shared" si="3"/>
        <v>5</v>
      </c>
      <c r="H41" s="53">
        <f t="shared" si="4"/>
        <v>180</v>
      </c>
      <c r="I41" s="53">
        <f t="shared" si="2"/>
        <v>0</v>
      </c>
    </row>
    <row r="42" spans="1:9" ht="12.75">
      <c r="A42" s="24">
        <f>Cylinder!A42</f>
        <v>39</v>
      </c>
      <c r="B42" s="24" t="str">
        <f>Cylinder!B42</f>
        <v>Y</v>
      </c>
      <c r="C42" s="48">
        <f>Cylinder!C42</f>
        <v>4</v>
      </c>
      <c r="D42" s="48">
        <f>Cylinder!D42</f>
        <v>2</v>
      </c>
      <c r="E42" s="48">
        <f>Cylinder!E42</f>
        <v>-2</v>
      </c>
      <c r="F42" s="49">
        <f>Cylinder!G42</f>
        <v>-0.5</v>
      </c>
      <c r="G42" s="54">
        <f t="shared" si="3"/>
        <v>6</v>
      </c>
      <c r="H42" s="55">
        <f t="shared" si="4"/>
        <v>0</v>
      </c>
      <c r="I42" s="55">
        <f t="shared" si="2"/>
        <v>108</v>
      </c>
    </row>
    <row r="43" spans="1:9" ht="12.75">
      <c r="A43" s="24">
        <f>Cylinder!A43</f>
        <v>40</v>
      </c>
      <c r="B43" s="24" t="str">
        <f>Cylinder!B43</f>
        <v>Zr</v>
      </c>
      <c r="C43" s="48">
        <f>Cylinder!C43</f>
        <v>4</v>
      </c>
      <c r="D43" s="48">
        <f>Cylinder!D43</f>
        <v>2</v>
      </c>
      <c r="E43" s="48">
        <f>Cylinder!E43</f>
        <v>-1</v>
      </c>
      <c r="F43" s="49">
        <f>Cylinder!G43</f>
        <v>-0.5</v>
      </c>
      <c r="G43" s="54">
        <f t="shared" si="3"/>
        <v>6</v>
      </c>
      <c r="H43" s="55">
        <f t="shared" si="4"/>
        <v>36</v>
      </c>
      <c r="I43" s="55">
        <f t="shared" si="2"/>
        <v>108</v>
      </c>
    </row>
    <row r="44" spans="1:9" ht="12.75">
      <c r="A44" s="24">
        <f>Cylinder!A44</f>
        <v>41</v>
      </c>
      <c r="B44" s="24" t="str">
        <f>Cylinder!B44</f>
        <v>Nb</v>
      </c>
      <c r="C44" s="48">
        <f>Cylinder!C44</f>
        <v>4</v>
      </c>
      <c r="D44" s="48">
        <f>Cylinder!D44</f>
        <v>2</v>
      </c>
      <c r="E44" s="48">
        <f>Cylinder!E44</f>
        <v>0</v>
      </c>
      <c r="F44" s="49">
        <f>Cylinder!G44</f>
        <v>-0.5</v>
      </c>
      <c r="G44" s="54">
        <f t="shared" si="3"/>
        <v>6</v>
      </c>
      <c r="H44" s="55">
        <f t="shared" si="4"/>
        <v>72</v>
      </c>
      <c r="I44" s="55">
        <f t="shared" si="2"/>
        <v>108</v>
      </c>
    </row>
    <row r="45" spans="1:9" ht="12.75">
      <c r="A45" s="24">
        <f>Cylinder!A45</f>
        <v>42</v>
      </c>
      <c r="B45" s="24" t="str">
        <f>Cylinder!B45</f>
        <v>Mo</v>
      </c>
      <c r="C45" s="48">
        <f>Cylinder!C45</f>
        <v>4</v>
      </c>
      <c r="D45" s="48">
        <f>Cylinder!D45</f>
        <v>2</v>
      </c>
      <c r="E45" s="48">
        <f>Cylinder!E45</f>
        <v>1</v>
      </c>
      <c r="F45" s="49">
        <f>Cylinder!G45</f>
        <v>-0.5</v>
      </c>
      <c r="G45" s="54">
        <f t="shared" si="3"/>
        <v>6</v>
      </c>
      <c r="H45" s="55">
        <f t="shared" si="4"/>
        <v>108</v>
      </c>
      <c r="I45" s="55">
        <f t="shared" si="2"/>
        <v>108</v>
      </c>
    </row>
    <row r="46" spans="1:9" ht="12.75">
      <c r="A46" s="24">
        <f>Cylinder!A46</f>
        <v>43</v>
      </c>
      <c r="B46" s="24" t="str">
        <f>Cylinder!B46</f>
        <v>Tc</v>
      </c>
      <c r="C46" s="48">
        <f>Cylinder!C46</f>
        <v>4</v>
      </c>
      <c r="D46" s="48">
        <f>Cylinder!D46</f>
        <v>2</v>
      </c>
      <c r="E46" s="48">
        <f>Cylinder!E46</f>
        <v>2</v>
      </c>
      <c r="F46" s="49">
        <f>Cylinder!G46</f>
        <v>-0.5</v>
      </c>
      <c r="G46" s="54">
        <f t="shared" si="3"/>
        <v>6</v>
      </c>
      <c r="H46" s="55">
        <f t="shared" si="4"/>
        <v>144</v>
      </c>
      <c r="I46" s="55">
        <f t="shared" si="2"/>
        <v>108</v>
      </c>
    </row>
    <row r="47" spans="1:9" ht="12.75">
      <c r="A47" s="24">
        <f>Cylinder!A47</f>
        <v>44</v>
      </c>
      <c r="B47" s="24" t="str">
        <f>Cylinder!B47</f>
        <v>Ru</v>
      </c>
      <c r="C47" s="48">
        <f>Cylinder!C47</f>
        <v>4</v>
      </c>
      <c r="D47" s="48">
        <f>Cylinder!D47</f>
        <v>2</v>
      </c>
      <c r="E47" s="48">
        <f>Cylinder!E47</f>
        <v>-2</v>
      </c>
      <c r="F47" s="49">
        <f>Cylinder!G47</f>
        <v>0.5</v>
      </c>
      <c r="G47" s="54">
        <f t="shared" si="3"/>
        <v>6</v>
      </c>
      <c r="H47" s="55">
        <f t="shared" si="4"/>
        <v>180</v>
      </c>
      <c r="I47" s="55">
        <f t="shared" si="2"/>
        <v>72</v>
      </c>
    </row>
    <row r="48" spans="1:9" ht="12.75">
      <c r="A48" s="24">
        <f>Cylinder!A48</f>
        <v>45</v>
      </c>
      <c r="B48" s="24" t="str">
        <f>Cylinder!B48</f>
        <v>Rh</v>
      </c>
      <c r="C48" s="48">
        <f>Cylinder!C48</f>
        <v>4</v>
      </c>
      <c r="D48" s="48">
        <f>Cylinder!D48</f>
        <v>2</v>
      </c>
      <c r="E48" s="48">
        <f>Cylinder!E48</f>
        <v>-1</v>
      </c>
      <c r="F48" s="49">
        <f>Cylinder!G48</f>
        <v>0.5</v>
      </c>
      <c r="G48" s="54">
        <f t="shared" si="3"/>
        <v>6</v>
      </c>
      <c r="H48" s="55">
        <f t="shared" si="4"/>
        <v>216</v>
      </c>
      <c r="I48" s="55">
        <f t="shared" si="2"/>
        <v>72</v>
      </c>
    </row>
    <row r="49" spans="1:9" ht="12.75">
      <c r="A49" s="24">
        <f>Cylinder!A49</f>
        <v>46</v>
      </c>
      <c r="B49" s="24" t="str">
        <f>Cylinder!B49</f>
        <v>Pd</v>
      </c>
      <c r="C49" s="48">
        <f>Cylinder!C49</f>
        <v>4</v>
      </c>
      <c r="D49" s="48">
        <f>Cylinder!D49</f>
        <v>2</v>
      </c>
      <c r="E49" s="48">
        <f>Cylinder!E49</f>
        <v>0</v>
      </c>
      <c r="F49" s="49">
        <f>Cylinder!G49</f>
        <v>0.5</v>
      </c>
      <c r="G49" s="54">
        <f t="shared" si="3"/>
        <v>6</v>
      </c>
      <c r="H49" s="55">
        <f t="shared" si="4"/>
        <v>251.99999999999997</v>
      </c>
      <c r="I49" s="55">
        <f t="shared" si="2"/>
        <v>72</v>
      </c>
    </row>
    <row r="50" spans="1:9" ht="12.75">
      <c r="A50" s="24">
        <f>Cylinder!A50</f>
        <v>47</v>
      </c>
      <c r="B50" s="24" t="str">
        <f>Cylinder!B50</f>
        <v>Ag</v>
      </c>
      <c r="C50" s="48">
        <f>Cylinder!C50</f>
        <v>4</v>
      </c>
      <c r="D50" s="48">
        <f>Cylinder!D50</f>
        <v>2</v>
      </c>
      <c r="E50" s="48">
        <f>Cylinder!E50</f>
        <v>1</v>
      </c>
      <c r="F50" s="49">
        <f>Cylinder!G50</f>
        <v>0.5</v>
      </c>
      <c r="G50" s="54">
        <f t="shared" si="3"/>
        <v>6</v>
      </c>
      <c r="H50" s="55">
        <f t="shared" si="4"/>
        <v>288</v>
      </c>
      <c r="I50" s="55">
        <f t="shared" si="2"/>
        <v>72</v>
      </c>
    </row>
    <row r="51" spans="1:9" ht="12.75">
      <c r="A51" s="24">
        <f>Cylinder!A51</f>
        <v>48</v>
      </c>
      <c r="B51" s="24" t="str">
        <f>Cylinder!B51</f>
        <v>Cd</v>
      </c>
      <c r="C51" s="48">
        <f>Cylinder!C51</f>
        <v>4</v>
      </c>
      <c r="D51" s="48">
        <f>Cylinder!D51</f>
        <v>2</v>
      </c>
      <c r="E51" s="48">
        <f>Cylinder!E51</f>
        <v>2</v>
      </c>
      <c r="F51" s="49">
        <f>Cylinder!G51</f>
        <v>0.5</v>
      </c>
      <c r="G51" s="54">
        <f t="shared" si="3"/>
        <v>6</v>
      </c>
      <c r="H51" s="55">
        <f t="shared" si="4"/>
        <v>324</v>
      </c>
      <c r="I51" s="55">
        <f t="shared" si="2"/>
        <v>72</v>
      </c>
    </row>
    <row r="52" spans="1:9" ht="12.75">
      <c r="A52" s="24">
        <f>Cylinder!A52</f>
        <v>49</v>
      </c>
      <c r="B52" s="24" t="str">
        <f>Cylinder!B52</f>
        <v>In</v>
      </c>
      <c r="C52" s="48">
        <f>Cylinder!C52</f>
        <v>5</v>
      </c>
      <c r="D52" s="48">
        <f>Cylinder!D52</f>
        <v>1</v>
      </c>
      <c r="E52" s="48">
        <f>Cylinder!E52</f>
        <v>-1</v>
      </c>
      <c r="F52" s="49">
        <f>Cylinder!G52</f>
        <v>-0.5</v>
      </c>
      <c r="G52" s="54">
        <f t="shared" si="3"/>
        <v>6</v>
      </c>
      <c r="H52" s="55">
        <f t="shared" si="4"/>
        <v>0</v>
      </c>
      <c r="I52" s="55">
        <f t="shared" si="2"/>
        <v>144</v>
      </c>
    </row>
    <row r="53" spans="1:9" ht="12.75">
      <c r="A53" s="24">
        <f>Cylinder!A53</f>
        <v>50</v>
      </c>
      <c r="B53" s="24" t="str">
        <f>Cylinder!B53</f>
        <v>Sn</v>
      </c>
      <c r="C53" s="48">
        <f>Cylinder!C53</f>
        <v>5</v>
      </c>
      <c r="D53" s="48">
        <f>Cylinder!D53</f>
        <v>1</v>
      </c>
      <c r="E53" s="48">
        <f>Cylinder!E53</f>
        <v>0</v>
      </c>
      <c r="F53" s="49">
        <f>Cylinder!G53</f>
        <v>-0.5</v>
      </c>
      <c r="G53" s="54">
        <f t="shared" si="3"/>
        <v>6</v>
      </c>
      <c r="H53" s="55">
        <f t="shared" si="4"/>
        <v>60</v>
      </c>
      <c r="I53" s="55">
        <f t="shared" si="2"/>
        <v>144</v>
      </c>
    </row>
    <row r="54" spans="1:9" ht="12.75">
      <c r="A54" s="24">
        <f>Cylinder!A54</f>
        <v>51</v>
      </c>
      <c r="B54" s="24" t="str">
        <f>Cylinder!B54</f>
        <v>Sb</v>
      </c>
      <c r="C54" s="48">
        <f>Cylinder!C54</f>
        <v>5</v>
      </c>
      <c r="D54" s="48">
        <f>Cylinder!D54</f>
        <v>1</v>
      </c>
      <c r="E54" s="48">
        <f>Cylinder!E54</f>
        <v>1</v>
      </c>
      <c r="F54" s="49">
        <f>Cylinder!G54</f>
        <v>-0.5</v>
      </c>
      <c r="G54" s="54">
        <f t="shared" si="3"/>
        <v>6</v>
      </c>
      <c r="H54" s="55">
        <f t="shared" si="4"/>
        <v>120</v>
      </c>
      <c r="I54" s="55">
        <f t="shared" si="2"/>
        <v>144</v>
      </c>
    </row>
    <row r="55" spans="1:9" ht="12.75">
      <c r="A55" s="24">
        <f>Cylinder!A55</f>
        <v>52</v>
      </c>
      <c r="B55" s="24" t="str">
        <f>Cylinder!B55</f>
        <v>Te</v>
      </c>
      <c r="C55" s="48">
        <f>Cylinder!C55</f>
        <v>5</v>
      </c>
      <c r="D55" s="48">
        <f>Cylinder!D55</f>
        <v>1</v>
      </c>
      <c r="E55" s="48">
        <f>Cylinder!E55</f>
        <v>-1</v>
      </c>
      <c r="F55" s="49">
        <f>Cylinder!G55</f>
        <v>0.5</v>
      </c>
      <c r="G55" s="54">
        <f t="shared" si="3"/>
        <v>6</v>
      </c>
      <c r="H55" s="55">
        <f t="shared" si="4"/>
        <v>180</v>
      </c>
      <c r="I55" s="55">
        <f t="shared" si="2"/>
        <v>36</v>
      </c>
    </row>
    <row r="56" spans="1:9" ht="12.75">
      <c r="A56" s="24">
        <f>Cylinder!A56</f>
        <v>53</v>
      </c>
      <c r="B56" s="24" t="str">
        <f>Cylinder!B56</f>
        <v>I </v>
      </c>
      <c r="C56" s="48">
        <f>Cylinder!C56</f>
        <v>5</v>
      </c>
      <c r="D56" s="48">
        <f>Cylinder!D56</f>
        <v>1</v>
      </c>
      <c r="E56" s="48">
        <f>Cylinder!E56</f>
        <v>0</v>
      </c>
      <c r="F56" s="49">
        <f>Cylinder!G56</f>
        <v>0.5</v>
      </c>
      <c r="G56" s="54">
        <f t="shared" si="3"/>
        <v>6</v>
      </c>
      <c r="H56" s="55">
        <f t="shared" si="4"/>
        <v>240</v>
      </c>
      <c r="I56" s="55">
        <f t="shared" si="2"/>
        <v>36</v>
      </c>
    </row>
    <row r="57" spans="1:9" ht="12.75">
      <c r="A57" s="24">
        <f>Cylinder!A57</f>
        <v>54</v>
      </c>
      <c r="B57" s="24" t="str">
        <f>Cylinder!B57</f>
        <v>Xe</v>
      </c>
      <c r="C57" s="48">
        <f>Cylinder!C57</f>
        <v>5</v>
      </c>
      <c r="D57" s="48">
        <f>Cylinder!D57</f>
        <v>1</v>
      </c>
      <c r="E57" s="48">
        <f>Cylinder!E57</f>
        <v>1</v>
      </c>
      <c r="F57" s="49">
        <f>Cylinder!G57</f>
        <v>0.5</v>
      </c>
      <c r="G57" s="54">
        <f t="shared" si="3"/>
        <v>6</v>
      </c>
      <c r="H57" s="55">
        <f t="shared" si="4"/>
        <v>300</v>
      </c>
      <c r="I57" s="55">
        <f t="shared" si="2"/>
        <v>36</v>
      </c>
    </row>
    <row r="58" spans="1:9" ht="12.75">
      <c r="A58" s="24">
        <f>Cylinder!A58</f>
        <v>55</v>
      </c>
      <c r="B58" s="24" t="str">
        <f>Cylinder!B58</f>
        <v>Cs</v>
      </c>
      <c r="C58" s="48">
        <f>Cylinder!C58</f>
        <v>6</v>
      </c>
      <c r="D58" s="48">
        <f>Cylinder!D58</f>
        <v>0</v>
      </c>
      <c r="E58" s="48">
        <f>Cylinder!E58</f>
        <v>0</v>
      </c>
      <c r="F58" s="49">
        <f>Cylinder!G58</f>
        <v>-0.5</v>
      </c>
      <c r="G58" s="54">
        <f t="shared" si="3"/>
        <v>6</v>
      </c>
      <c r="H58" s="55">
        <f t="shared" si="4"/>
        <v>0</v>
      </c>
      <c r="I58" s="55">
        <f t="shared" si="2"/>
        <v>180</v>
      </c>
    </row>
    <row r="59" spans="1:9" ht="12.75">
      <c r="A59" s="22">
        <f>Cylinder!A59</f>
        <v>56</v>
      </c>
      <c r="B59" s="22" t="str">
        <f>Cylinder!B59</f>
        <v>Ba</v>
      </c>
      <c r="C59" s="46">
        <f>Cylinder!C59</f>
        <v>6</v>
      </c>
      <c r="D59" s="46">
        <f>Cylinder!D59</f>
        <v>0</v>
      </c>
      <c r="E59" s="46">
        <f>Cylinder!E59</f>
        <v>0</v>
      </c>
      <c r="F59" s="47">
        <f>Cylinder!G59</f>
        <v>0.5</v>
      </c>
      <c r="G59" s="52">
        <f t="shared" si="3"/>
        <v>6</v>
      </c>
      <c r="H59" s="53">
        <f t="shared" si="4"/>
        <v>180</v>
      </c>
      <c r="I59" s="53">
        <f t="shared" si="2"/>
        <v>0</v>
      </c>
    </row>
    <row r="60" spans="1:9" ht="12.75">
      <c r="A60" s="24">
        <f>Cylinder!A60</f>
        <v>57</v>
      </c>
      <c r="B60" s="24" t="str">
        <f>Cylinder!B60</f>
        <v>La</v>
      </c>
      <c r="C60" s="48">
        <f>Cylinder!C60</f>
        <v>4</v>
      </c>
      <c r="D60" s="48">
        <f>Cylinder!D60</f>
        <v>3</v>
      </c>
      <c r="E60" s="48">
        <f>Cylinder!E60</f>
        <v>-3</v>
      </c>
      <c r="F60" s="49">
        <f>Cylinder!G60</f>
        <v>-0.5</v>
      </c>
      <c r="G60" s="54">
        <f t="shared" si="3"/>
        <v>7</v>
      </c>
      <c r="H60" s="55">
        <f t="shared" si="4"/>
        <v>0</v>
      </c>
      <c r="I60" s="55">
        <f t="shared" si="2"/>
        <v>102.85714285714286</v>
      </c>
    </row>
    <row r="61" spans="1:9" ht="12.75">
      <c r="A61" s="24">
        <f>Cylinder!A61</f>
        <v>58</v>
      </c>
      <c r="B61" s="24" t="str">
        <f>Cylinder!B61</f>
        <v>Ce</v>
      </c>
      <c r="C61" s="48">
        <f>Cylinder!C61</f>
        <v>4</v>
      </c>
      <c r="D61" s="48">
        <f>Cylinder!D61</f>
        <v>3</v>
      </c>
      <c r="E61" s="48">
        <f>Cylinder!E61</f>
        <v>-2</v>
      </c>
      <c r="F61" s="49">
        <f>Cylinder!G61</f>
        <v>-0.5</v>
      </c>
      <c r="G61" s="54">
        <f t="shared" si="3"/>
        <v>7</v>
      </c>
      <c r="H61" s="55">
        <f t="shared" si="4"/>
        <v>25.71428571428571</v>
      </c>
      <c r="I61" s="55">
        <f t="shared" si="2"/>
        <v>102.85714285714286</v>
      </c>
    </row>
    <row r="62" spans="1:9" ht="12.75">
      <c r="A62" s="24">
        <f>Cylinder!A62</f>
        <v>59</v>
      </c>
      <c r="B62" s="24" t="str">
        <f>Cylinder!B62</f>
        <v>Pr</v>
      </c>
      <c r="C62" s="48">
        <f>Cylinder!C62</f>
        <v>4</v>
      </c>
      <c r="D62" s="48">
        <f>Cylinder!D62</f>
        <v>3</v>
      </c>
      <c r="E62" s="48">
        <f>Cylinder!E62</f>
        <v>-1</v>
      </c>
      <c r="F62" s="49">
        <f>Cylinder!G62</f>
        <v>-0.5</v>
      </c>
      <c r="G62" s="54">
        <f t="shared" si="3"/>
        <v>7</v>
      </c>
      <c r="H62" s="55">
        <f t="shared" si="4"/>
        <v>51.42857142857142</v>
      </c>
      <c r="I62" s="55">
        <f t="shared" si="2"/>
        <v>102.85714285714286</v>
      </c>
    </row>
    <row r="63" spans="1:9" ht="12.75">
      <c r="A63" s="24">
        <f>Cylinder!A63</f>
        <v>60</v>
      </c>
      <c r="B63" s="24" t="str">
        <f>Cylinder!B63</f>
        <v>Nd</v>
      </c>
      <c r="C63" s="48">
        <f>Cylinder!C63</f>
        <v>4</v>
      </c>
      <c r="D63" s="48">
        <f>Cylinder!D63</f>
        <v>3</v>
      </c>
      <c r="E63" s="48">
        <f>Cylinder!E63</f>
        <v>0</v>
      </c>
      <c r="F63" s="49">
        <f>Cylinder!G63</f>
        <v>-0.5</v>
      </c>
      <c r="G63" s="54">
        <f t="shared" si="3"/>
        <v>7</v>
      </c>
      <c r="H63" s="55">
        <f t="shared" si="4"/>
        <v>77.14285714285714</v>
      </c>
      <c r="I63" s="55">
        <f t="shared" si="2"/>
        <v>102.85714285714286</v>
      </c>
    </row>
    <row r="64" spans="1:9" ht="12.75">
      <c r="A64" s="24">
        <f>Cylinder!A64</f>
        <v>61</v>
      </c>
      <c r="B64" s="24" t="str">
        <f>Cylinder!B64</f>
        <v>Pm</v>
      </c>
      <c r="C64" s="48">
        <f>Cylinder!C64</f>
        <v>4</v>
      </c>
      <c r="D64" s="48">
        <f>Cylinder!D64</f>
        <v>3</v>
      </c>
      <c r="E64" s="48">
        <f>Cylinder!E64</f>
        <v>1</v>
      </c>
      <c r="F64" s="49">
        <f>Cylinder!G64</f>
        <v>-0.5</v>
      </c>
      <c r="G64" s="54">
        <f t="shared" si="3"/>
        <v>7</v>
      </c>
      <c r="H64" s="55">
        <f t="shared" si="4"/>
        <v>102.85714285714285</v>
      </c>
      <c r="I64" s="55">
        <f t="shared" si="2"/>
        <v>102.85714285714286</v>
      </c>
    </row>
    <row r="65" spans="1:9" ht="12.75">
      <c r="A65" s="24">
        <f>Cylinder!A65</f>
        <v>62</v>
      </c>
      <c r="B65" s="24" t="str">
        <f>Cylinder!B65</f>
        <v>Sm</v>
      </c>
      <c r="C65" s="48">
        <f>Cylinder!C65</f>
        <v>4</v>
      </c>
      <c r="D65" s="48">
        <f>Cylinder!D65</f>
        <v>3</v>
      </c>
      <c r="E65" s="48">
        <f>Cylinder!E65</f>
        <v>2</v>
      </c>
      <c r="F65" s="49">
        <f>Cylinder!G65</f>
        <v>-0.5</v>
      </c>
      <c r="G65" s="54">
        <f t="shared" si="3"/>
        <v>7</v>
      </c>
      <c r="H65" s="55">
        <f t="shared" si="4"/>
        <v>128.57142857142858</v>
      </c>
      <c r="I65" s="55">
        <f t="shared" si="2"/>
        <v>102.85714285714286</v>
      </c>
    </row>
    <row r="66" spans="1:9" ht="12.75">
      <c r="A66" s="24">
        <f>Cylinder!A66</f>
        <v>63</v>
      </c>
      <c r="B66" s="24" t="str">
        <f>Cylinder!B66</f>
        <v>Eu</v>
      </c>
      <c r="C66" s="48">
        <f>Cylinder!C66</f>
        <v>4</v>
      </c>
      <c r="D66" s="48">
        <f>Cylinder!D66</f>
        <v>3</v>
      </c>
      <c r="E66" s="48">
        <f>Cylinder!E66</f>
        <v>3</v>
      </c>
      <c r="F66" s="49">
        <f>Cylinder!G66</f>
        <v>-0.5</v>
      </c>
      <c r="G66" s="54">
        <f t="shared" si="3"/>
        <v>7</v>
      </c>
      <c r="H66" s="55">
        <f t="shared" si="4"/>
        <v>154.28571428571428</v>
      </c>
      <c r="I66" s="55">
        <f t="shared" si="2"/>
        <v>102.85714285714286</v>
      </c>
    </row>
    <row r="67" spans="1:9" ht="12.75">
      <c r="A67" s="24">
        <f>Cylinder!A67</f>
        <v>64</v>
      </c>
      <c r="B67" s="24" t="str">
        <f>Cylinder!B67</f>
        <v>Gd</v>
      </c>
      <c r="C67" s="48">
        <f>Cylinder!C67</f>
        <v>4</v>
      </c>
      <c r="D67" s="48">
        <f>Cylinder!D67</f>
        <v>3</v>
      </c>
      <c r="E67" s="48">
        <f>Cylinder!E67</f>
        <v>-3</v>
      </c>
      <c r="F67" s="49">
        <f>Cylinder!G67</f>
        <v>0.5</v>
      </c>
      <c r="G67" s="54">
        <f t="shared" si="3"/>
        <v>7</v>
      </c>
      <c r="H67" s="55">
        <f t="shared" si="4"/>
        <v>180</v>
      </c>
      <c r="I67" s="55">
        <f t="shared" si="2"/>
        <v>77.14285714285714</v>
      </c>
    </row>
    <row r="68" spans="1:9" ht="12.75">
      <c r="A68" s="24">
        <f>Cylinder!A68</f>
        <v>65</v>
      </c>
      <c r="B68" s="24" t="str">
        <f>Cylinder!B68</f>
        <v>Tb</v>
      </c>
      <c r="C68" s="48">
        <f>Cylinder!C68</f>
        <v>4</v>
      </c>
      <c r="D68" s="48">
        <f>Cylinder!D68</f>
        <v>3</v>
      </c>
      <c r="E68" s="48">
        <f>Cylinder!E68</f>
        <v>-2</v>
      </c>
      <c r="F68" s="49">
        <f>Cylinder!G68</f>
        <v>0.5</v>
      </c>
      <c r="G68" s="54">
        <f aca="true" t="shared" si="5" ref="G68:G99">C68+D68</f>
        <v>7</v>
      </c>
      <c r="H68" s="55">
        <f aca="true" t="shared" si="6" ref="H68:H99">$H$1*((D68+E68)/(2*D68+1)+(F68+1/2))</f>
        <v>205.7142857142857</v>
      </c>
      <c r="I68" s="55">
        <f t="shared" si="2"/>
        <v>77.14285714285714</v>
      </c>
    </row>
    <row r="69" spans="1:9" ht="12.75">
      <c r="A69" s="24">
        <f>Cylinder!A69</f>
        <v>66</v>
      </c>
      <c r="B69" s="24" t="str">
        <f>Cylinder!B69</f>
        <v>Dy</v>
      </c>
      <c r="C69" s="48">
        <f>Cylinder!C69</f>
        <v>4</v>
      </c>
      <c r="D69" s="48">
        <f>Cylinder!D69</f>
        <v>3</v>
      </c>
      <c r="E69" s="48">
        <f>Cylinder!E69</f>
        <v>-1</v>
      </c>
      <c r="F69" s="49">
        <f>Cylinder!G69</f>
        <v>0.5</v>
      </c>
      <c r="G69" s="54">
        <f t="shared" si="5"/>
        <v>7</v>
      </c>
      <c r="H69" s="55">
        <f t="shared" si="6"/>
        <v>231.42857142857142</v>
      </c>
      <c r="I69" s="55">
        <f aca="true" t="shared" si="7" ref="I69:I123">$H$1/(2*TRUNC((C69+D69+1)/2)-1)*((2*TRUNC((C69+D69+1)/2)-1-D69)*(0.5-F69)+(F69+0.5)*D69)</f>
        <v>77.14285714285714</v>
      </c>
    </row>
    <row r="70" spans="1:9" ht="12.75">
      <c r="A70" s="24">
        <f>Cylinder!A70</f>
        <v>67</v>
      </c>
      <c r="B70" s="24" t="str">
        <f>Cylinder!B70</f>
        <v>Ho</v>
      </c>
      <c r="C70" s="48">
        <f>Cylinder!C70</f>
        <v>4</v>
      </c>
      <c r="D70" s="48">
        <f>Cylinder!D70</f>
        <v>3</v>
      </c>
      <c r="E70" s="48">
        <f>Cylinder!E70</f>
        <v>0</v>
      </c>
      <c r="F70" s="49">
        <f>Cylinder!G70</f>
        <v>0.5</v>
      </c>
      <c r="G70" s="54">
        <f t="shared" si="5"/>
        <v>7</v>
      </c>
      <c r="H70" s="55">
        <f t="shared" si="6"/>
        <v>257.14285714285717</v>
      </c>
      <c r="I70" s="55">
        <f t="shared" si="7"/>
        <v>77.14285714285714</v>
      </c>
    </row>
    <row r="71" spans="1:9" ht="12.75">
      <c r="A71" s="24">
        <f>Cylinder!A71</f>
        <v>68</v>
      </c>
      <c r="B71" s="24" t="str">
        <f>Cylinder!B71</f>
        <v>Er</v>
      </c>
      <c r="C71" s="48">
        <f>Cylinder!C71</f>
        <v>4</v>
      </c>
      <c r="D71" s="48">
        <f>Cylinder!D71</f>
        <v>3</v>
      </c>
      <c r="E71" s="48">
        <f>Cylinder!E71</f>
        <v>1</v>
      </c>
      <c r="F71" s="49">
        <f>Cylinder!G71</f>
        <v>0.5</v>
      </c>
      <c r="G71" s="54">
        <f t="shared" si="5"/>
        <v>7</v>
      </c>
      <c r="H71" s="55">
        <f t="shared" si="6"/>
        <v>282.85714285714283</v>
      </c>
      <c r="I71" s="55">
        <f t="shared" si="7"/>
        <v>77.14285714285714</v>
      </c>
    </row>
    <row r="72" spans="1:9" ht="12.75">
      <c r="A72" s="24">
        <f>Cylinder!A72</f>
        <v>69</v>
      </c>
      <c r="B72" s="24" t="str">
        <f>Cylinder!B72</f>
        <v>Tm</v>
      </c>
      <c r="C72" s="48">
        <f>Cylinder!C72</f>
        <v>4</v>
      </c>
      <c r="D72" s="48">
        <f>Cylinder!D72</f>
        <v>3</v>
      </c>
      <c r="E72" s="48">
        <f>Cylinder!E72</f>
        <v>2</v>
      </c>
      <c r="F72" s="49">
        <f>Cylinder!G72</f>
        <v>0.5</v>
      </c>
      <c r="G72" s="54">
        <f t="shared" si="5"/>
        <v>7</v>
      </c>
      <c r="H72" s="55">
        <f t="shared" si="6"/>
        <v>308.5714285714286</v>
      </c>
      <c r="I72" s="55">
        <f t="shared" si="7"/>
        <v>77.14285714285714</v>
      </c>
    </row>
    <row r="73" spans="1:9" ht="12.75">
      <c r="A73" s="24">
        <f>Cylinder!A73</f>
        <v>70</v>
      </c>
      <c r="B73" s="24" t="str">
        <f>Cylinder!B73</f>
        <v>Yb</v>
      </c>
      <c r="C73" s="48">
        <f>Cylinder!C73</f>
        <v>4</v>
      </c>
      <c r="D73" s="48">
        <f>Cylinder!D73</f>
        <v>3</v>
      </c>
      <c r="E73" s="48">
        <f>Cylinder!E73</f>
        <v>3</v>
      </c>
      <c r="F73" s="49">
        <f>Cylinder!G73</f>
        <v>0.5</v>
      </c>
      <c r="G73" s="54">
        <f t="shared" si="5"/>
        <v>7</v>
      </c>
      <c r="H73" s="55">
        <f t="shared" si="6"/>
        <v>334.2857142857143</v>
      </c>
      <c r="I73" s="55">
        <f t="shared" si="7"/>
        <v>77.14285714285714</v>
      </c>
    </row>
    <row r="74" spans="1:9" ht="12.75">
      <c r="A74" s="24">
        <f>Cylinder!A74</f>
        <v>71</v>
      </c>
      <c r="B74" s="24" t="str">
        <f>Cylinder!B74</f>
        <v>Lu</v>
      </c>
      <c r="C74" s="48">
        <f>Cylinder!C74</f>
        <v>5</v>
      </c>
      <c r="D74" s="48">
        <f>Cylinder!D74</f>
        <v>2</v>
      </c>
      <c r="E74" s="48">
        <f>Cylinder!E74</f>
        <v>-2</v>
      </c>
      <c r="F74" s="49">
        <f>Cylinder!G74</f>
        <v>-0.5</v>
      </c>
      <c r="G74" s="54">
        <f t="shared" si="5"/>
        <v>7</v>
      </c>
      <c r="H74" s="55">
        <f t="shared" si="6"/>
        <v>0</v>
      </c>
      <c r="I74" s="55">
        <f t="shared" si="7"/>
        <v>128.57142857142858</v>
      </c>
    </row>
    <row r="75" spans="1:9" ht="12.75">
      <c r="A75" s="24">
        <f>Cylinder!A75</f>
        <v>72</v>
      </c>
      <c r="B75" s="24" t="str">
        <f>Cylinder!B75</f>
        <v>Hf</v>
      </c>
      <c r="C75" s="48">
        <f>Cylinder!C75</f>
        <v>5</v>
      </c>
      <c r="D75" s="48">
        <f>Cylinder!D75</f>
        <v>2</v>
      </c>
      <c r="E75" s="48">
        <f>Cylinder!E75</f>
        <v>-1</v>
      </c>
      <c r="F75" s="49">
        <f>Cylinder!G75</f>
        <v>-0.5</v>
      </c>
      <c r="G75" s="54">
        <f t="shared" si="5"/>
        <v>7</v>
      </c>
      <c r="H75" s="55">
        <f t="shared" si="6"/>
        <v>36</v>
      </c>
      <c r="I75" s="55">
        <f t="shared" si="7"/>
        <v>128.57142857142858</v>
      </c>
    </row>
    <row r="76" spans="1:9" ht="12.75">
      <c r="A76" s="24">
        <f>Cylinder!A76</f>
        <v>73</v>
      </c>
      <c r="B76" s="24" t="str">
        <f>Cylinder!B76</f>
        <v>Ta</v>
      </c>
      <c r="C76" s="48">
        <f>Cylinder!C76</f>
        <v>5</v>
      </c>
      <c r="D76" s="48">
        <f>Cylinder!D76</f>
        <v>2</v>
      </c>
      <c r="E76" s="48">
        <f>Cylinder!E76</f>
        <v>0</v>
      </c>
      <c r="F76" s="49">
        <f>Cylinder!G76</f>
        <v>-0.5</v>
      </c>
      <c r="G76" s="54">
        <f t="shared" si="5"/>
        <v>7</v>
      </c>
      <c r="H76" s="55">
        <f t="shared" si="6"/>
        <v>72</v>
      </c>
      <c r="I76" s="55">
        <f t="shared" si="7"/>
        <v>128.57142857142858</v>
      </c>
    </row>
    <row r="77" spans="1:9" ht="12.75">
      <c r="A77" s="24">
        <f>Cylinder!A77</f>
        <v>74</v>
      </c>
      <c r="B77" s="24" t="str">
        <f>Cylinder!B77</f>
        <v>W</v>
      </c>
      <c r="C77" s="48">
        <f>Cylinder!C77</f>
        <v>5</v>
      </c>
      <c r="D77" s="48">
        <f>Cylinder!D77</f>
        <v>2</v>
      </c>
      <c r="E77" s="48">
        <f>Cylinder!E77</f>
        <v>1</v>
      </c>
      <c r="F77" s="49">
        <f>Cylinder!G77</f>
        <v>-0.5</v>
      </c>
      <c r="G77" s="54">
        <f t="shared" si="5"/>
        <v>7</v>
      </c>
      <c r="H77" s="55">
        <f t="shared" si="6"/>
        <v>108</v>
      </c>
      <c r="I77" s="55">
        <f t="shared" si="7"/>
        <v>128.57142857142858</v>
      </c>
    </row>
    <row r="78" spans="1:9" ht="12.75">
      <c r="A78" s="24">
        <f>Cylinder!A78</f>
        <v>75</v>
      </c>
      <c r="B78" s="24" t="str">
        <f>Cylinder!B78</f>
        <v>Re</v>
      </c>
      <c r="C78" s="48">
        <f>Cylinder!C78</f>
        <v>5</v>
      </c>
      <c r="D78" s="48">
        <f>Cylinder!D78</f>
        <v>2</v>
      </c>
      <c r="E78" s="48">
        <f>Cylinder!E78</f>
        <v>2</v>
      </c>
      <c r="F78" s="49">
        <f>Cylinder!G78</f>
        <v>-0.5</v>
      </c>
      <c r="G78" s="54">
        <f t="shared" si="5"/>
        <v>7</v>
      </c>
      <c r="H78" s="55">
        <f t="shared" si="6"/>
        <v>144</v>
      </c>
      <c r="I78" s="55">
        <f t="shared" si="7"/>
        <v>128.57142857142858</v>
      </c>
    </row>
    <row r="79" spans="1:9" ht="12.75">
      <c r="A79" s="24">
        <f>Cylinder!A79</f>
        <v>76</v>
      </c>
      <c r="B79" s="24" t="str">
        <f>Cylinder!B79</f>
        <v>Os</v>
      </c>
      <c r="C79" s="48">
        <f>Cylinder!C79</f>
        <v>5</v>
      </c>
      <c r="D79" s="48">
        <f>Cylinder!D79</f>
        <v>2</v>
      </c>
      <c r="E79" s="48">
        <f>Cylinder!E79</f>
        <v>-2</v>
      </c>
      <c r="F79" s="49">
        <f>Cylinder!G79</f>
        <v>0.5</v>
      </c>
      <c r="G79" s="54">
        <f t="shared" si="5"/>
        <v>7</v>
      </c>
      <c r="H79" s="55">
        <f t="shared" si="6"/>
        <v>180</v>
      </c>
      <c r="I79" s="55">
        <f t="shared" si="7"/>
        <v>51.42857142857143</v>
      </c>
    </row>
    <row r="80" spans="1:9" ht="12.75">
      <c r="A80" s="24">
        <f>Cylinder!A80</f>
        <v>77</v>
      </c>
      <c r="B80" s="24" t="str">
        <f>Cylinder!B80</f>
        <v>Ir</v>
      </c>
      <c r="C80" s="48">
        <f>Cylinder!C80</f>
        <v>5</v>
      </c>
      <c r="D80" s="48">
        <f>Cylinder!D80</f>
        <v>2</v>
      </c>
      <c r="E80" s="48">
        <f>Cylinder!E80</f>
        <v>-1</v>
      </c>
      <c r="F80" s="49">
        <f>Cylinder!G80</f>
        <v>0.5</v>
      </c>
      <c r="G80" s="54">
        <f t="shared" si="5"/>
        <v>7</v>
      </c>
      <c r="H80" s="55">
        <f t="shared" si="6"/>
        <v>216</v>
      </c>
      <c r="I80" s="55">
        <f t="shared" si="7"/>
        <v>51.42857142857143</v>
      </c>
    </row>
    <row r="81" spans="1:9" ht="12.75">
      <c r="A81" s="24">
        <f>Cylinder!A81</f>
        <v>78</v>
      </c>
      <c r="B81" s="24" t="str">
        <f>Cylinder!B81</f>
        <v>Pt</v>
      </c>
      <c r="C81" s="48">
        <f>Cylinder!C81</f>
        <v>5</v>
      </c>
      <c r="D81" s="48">
        <f>Cylinder!D81</f>
        <v>2</v>
      </c>
      <c r="E81" s="48">
        <f>Cylinder!E81</f>
        <v>0</v>
      </c>
      <c r="F81" s="49">
        <f>Cylinder!G81</f>
        <v>0.5</v>
      </c>
      <c r="G81" s="54">
        <f t="shared" si="5"/>
        <v>7</v>
      </c>
      <c r="H81" s="55">
        <f t="shared" si="6"/>
        <v>251.99999999999997</v>
      </c>
      <c r="I81" s="55">
        <f t="shared" si="7"/>
        <v>51.42857142857143</v>
      </c>
    </row>
    <row r="82" spans="1:9" ht="12.75">
      <c r="A82" s="24">
        <f>Cylinder!A82</f>
        <v>79</v>
      </c>
      <c r="B82" s="24" t="str">
        <f>Cylinder!B82</f>
        <v>Au</v>
      </c>
      <c r="C82" s="48">
        <f>Cylinder!C82</f>
        <v>5</v>
      </c>
      <c r="D82" s="48">
        <f>Cylinder!D82</f>
        <v>2</v>
      </c>
      <c r="E82" s="48">
        <f>Cylinder!E82</f>
        <v>1</v>
      </c>
      <c r="F82" s="49">
        <f>Cylinder!G82</f>
        <v>0.5</v>
      </c>
      <c r="G82" s="54">
        <f t="shared" si="5"/>
        <v>7</v>
      </c>
      <c r="H82" s="55">
        <f t="shared" si="6"/>
        <v>288</v>
      </c>
      <c r="I82" s="55">
        <f t="shared" si="7"/>
        <v>51.42857142857143</v>
      </c>
    </row>
    <row r="83" spans="1:9" ht="12.75">
      <c r="A83" s="24">
        <f>Cylinder!A83</f>
        <v>80</v>
      </c>
      <c r="B83" s="24" t="str">
        <f>Cylinder!B83</f>
        <v>Hg</v>
      </c>
      <c r="C83" s="48">
        <f>Cylinder!C83</f>
        <v>5</v>
      </c>
      <c r="D83" s="48">
        <f>Cylinder!D83</f>
        <v>2</v>
      </c>
      <c r="E83" s="48">
        <f>Cylinder!E83</f>
        <v>2</v>
      </c>
      <c r="F83" s="49">
        <f>Cylinder!G83</f>
        <v>0.5</v>
      </c>
      <c r="G83" s="54">
        <f t="shared" si="5"/>
        <v>7</v>
      </c>
      <c r="H83" s="55">
        <f t="shared" si="6"/>
        <v>324</v>
      </c>
      <c r="I83" s="55">
        <f t="shared" si="7"/>
        <v>51.42857142857143</v>
      </c>
    </row>
    <row r="84" spans="1:9" ht="12.75">
      <c r="A84" s="24">
        <f>Cylinder!A84</f>
        <v>81</v>
      </c>
      <c r="B84" s="24" t="str">
        <f>Cylinder!B84</f>
        <v>Tl</v>
      </c>
      <c r="C84" s="48">
        <f>Cylinder!C84</f>
        <v>6</v>
      </c>
      <c r="D84" s="48">
        <f>Cylinder!D84</f>
        <v>1</v>
      </c>
      <c r="E84" s="48">
        <f>Cylinder!E84</f>
        <v>-1</v>
      </c>
      <c r="F84" s="49">
        <f>Cylinder!G84</f>
        <v>-0.5</v>
      </c>
      <c r="G84" s="54">
        <f t="shared" si="5"/>
        <v>7</v>
      </c>
      <c r="H84" s="55">
        <f t="shared" si="6"/>
        <v>0</v>
      </c>
      <c r="I84" s="55">
        <f t="shared" si="7"/>
        <v>154.28571428571428</v>
      </c>
    </row>
    <row r="85" spans="1:9" ht="12.75">
      <c r="A85" s="24">
        <f>Cylinder!A85</f>
        <v>82</v>
      </c>
      <c r="B85" s="24" t="str">
        <f>Cylinder!B85</f>
        <v>Pb</v>
      </c>
      <c r="C85" s="48">
        <f>Cylinder!C85</f>
        <v>6</v>
      </c>
      <c r="D85" s="48">
        <f>Cylinder!D85</f>
        <v>1</v>
      </c>
      <c r="E85" s="48">
        <f>Cylinder!E85</f>
        <v>0</v>
      </c>
      <c r="F85" s="49">
        <f>Cylinder!G85</f>
        <v>-0.5</v>
      </c>
      <c r="G85" s="54">
        <f t="shared" si="5"/>
        <v>7</v>
      </c>
      <c r="H85" s="55">
        <f t="shared" si="6"/>
        <v>60</v>
      </c>
      <c r="I85" s="55">
        <f t="shared" si="7"/>
        <v>154.28571428571428</v>
      </c>
    </row>
    <row r="86" spans="1:9" ht="12.75">
      <c r="A86" s="24">
        <f>Cylinder!A86</f>
        <v>83</v>
      </c>
      <c r="B86" s="24" t="str">
        <f>Cylinder!B86</f>
        <v>Bi</v>
      </c>
      <c r="C86" s="48">
        <f>Cylinder!C86</f>
        <v>6</v>
      </c>
      <c r="D86" s="48">
        <f>Cylinder!D86</f>
        <v>1</v>
      </c>
      <c r="E86" s="48">
        <f>Cylinder!E86</f>
        <v>1</v>
      </c>
      <c r="F86" s="49">
        <f>Cylinder!G86</f>
        <v>-0.5</v>
      </c>
      <c r="G86" s="54">
        <f t="shared" si="5"/>
        <v>7</v>
      </c>
      <c r="H86" s="55">
        <f t="shared" si="6"/>
        <v>120</v>
      </c>
      <c r="I86" s="55">
        <f t="shared" si="7"/>
        <v>154.28571428571428</v>
      </c>
    </row>
    <row r="87" spans="1:9" ht="12.75">
      <c r="A87" s="24">
        <f>Cylinder!A87</f>
        <v>84</v>
      </c>
      <c r="B87" s="24" t="str">
        <f>Cylinder!B87</f>
        <v>Po</v>
      </c>
      <c r="C87" s="48">
        <f>Cylinder!C87</f>
        <v>6</v>
      </c>
      <c r="D87" s="48">
        <f>Cylinder!D87</f>
        <v>1</v>
      </c>
      <c r="E87" s="48">
        <f>Cylinder!E87</f>
        <v>-1</v>
      </c>
      <c r="F87" s="49">
        <f>Cylinder!G87</f>
        <v>0.5</v>
      </c>
      <c r="G87" s="54">
        <f t="shared" si="5"/>
        <v>7</v>
      </c>
      <c r="H87" s="55">
        <f t="shared" si="6"/>
        <v>180</v>
      </c>
      <c r="I87" s="55">
        <f t="shared" si="7"/>
        <v>25.714285714285715</v>
      </c>
    </row>
    <row r="88" spans="1:9" ht="12.75">
      <c r="A88" s="24">
        <f>Cylinder!A88</f>
        <v>85</v>
      </c>
      <c r="B88" s="24" t="str">
        <f>Cylinder!B88</f>
        <v>At</v>
      </c>
      <c r="C88" s="48">
        <f>Cylinder!C88</f>
        <v>6</v>
      </c>
      <c r="D88" s="48">
        <f>Cylinder!D88</f>
        <v>1</v>
      </c>
      <c r="E88" s="48">
        <f>Cylinder!E88</f>
        <v>0</v>
      </c>
      <c r="F88" s="49">
        <f>Cylinder!G88</f>
        <v>0.5</v>
      </c>
      <c r="G88" s="54">
        <f t="shared" si="5"/>
        <v>7</v>
      </c>
      <c r="H88" s="55">
        <f t="shared" si="6"/>
        <v>240</v>
      </c>
      <c r="I88" s="55">
        <f t="shared" si="7"/>
        <v>25.714285714285715</v>
      </c>
    </row>
    <row r="89" spans="1:9" ht="12.75">
      <c r="A89" s="24">
        <f>Cylinder!A89</f>
        <v>86</v>
      </c>
      <c r="B89" s="24" t="str">
        <f>Cylinder!B89</f>
        <v>Rn</v>
      </c>
      <c r="C89" s="48">
        <f>Cylinder!C89</f>
        <v>6</v>
      </c>
      <c r="D89" s="48">
        <f>Cylinder!D89</f>
        <v>1</v>
      </c>
      <c r="E89" s="48">
        <f>Cylinder!E89</f>
        <v>1</v>
      </c>
      <c r="F89" s="49">
        <f>Cylinder!G89</f>
        <v>0.5</v>
      </c>
      <c r="G89" s="54">
        <f t="shared" si="5"/>
        <v>7</v>
      </c>
      <c r="H89" s="55">
        <f t="shared" si="6"/>
        <v>300</v>
      </c>
      <c r="I89" s="55">
        <f t="shared" si="7"/>
        <v>25.714285714285715</v>
      </c>
    </row>
    <row r="90" spans="1:9" ht="12.75">
      <c r="A90" s="24">
        <f>Cylinder!A90</f>
        <v>87</v>
      </c>
      <c r="B90" s="24" t="str">
        <f>Cylinder!B90</f>
        <v>Fr</v>
      </c>
      <c r="C90" s="48">
        <f>Cylinder!C90</f>
        <v>7</v>
      </c>
      <c r="D90" s="48">
        <f>Cylinder!D90</f>
        <v>0</v>
      </c>
      <c r="E90" s="48">
        <f>Cylinder!E90</f>
        <v>0</v>
      </c>
      <c r="F90" s="49">
        <f>Cylinder!G90</f>
        <v>-0.5</v>
      </c>
      <c r="G90" s="54">
        <f t="shared" si="5"/>
        <v>7</v>
      </c>
      <c r="H90" s="55">
        <f t="shared" si="6"/>
        <v>0</v>
      </c>
      <c r="I90" s="55">
        <f t="shared" si="7"/>
        <v>180</v>
      </c>
    </row>
    <row r="91" spans="1:9" ht="12.75">
      <c r="A91" s="22">
        <f>Cylinder!A91</f>
        <v>88</v>
      </c>
      <c r="B91" s="22" t="str">
        <f>Cylinder!B91</f>
        <v>Ra</v>
      </c>
      <c r="C91" s="46">
        <f>Cylinder!C91</f>
        <v>7</v>
      </c>
      <c r="D91" s="46">
        <f>Cylinder!D91</f>
        <v>0</v>
      </c>
      <c r="E91" s="46">
        <f>Cylinder!E91</f>
        <v>0</v>
      </c>
      <c r="F91" s="47">
        <f>Cylinder!G91</f>
        <v>0.5</v>
      </c>
      <c r="G91" s="52">
        <f t="shared" si="5"/>
        <v>7</v>
      </c>
      <c r="H91" s="53">
        <f t="shared" si="6"/>
        <v>180</v>
      </c>
      <c r="I91" s="53">
        <f t="shared" si="7"/>
        <v>0</v>
      </c>
    </row>
    <row r="92" spans="1:9" ht="12.75">
      <c r="A92" s="24">
        <f>Cylinder!A92</f>
        <v>89</v>
      </c>
      <c r="B92" s="24" t="str">
        <f>Cylinder!B92</f>
        <v>Ac</v>
      </c>
      <c r="C92" s="48">
        <f>Cylinder!C92</f>
        <v>5</v>
      </c>
      <c r="D92" s="48">
        <f>Cylinder!D92</f>
        <v>3</v>
      </c>
      <c r="E92" s="48">
        <f>Cylinder!E92</f>
        <v>-3</v>
      </c>
      <c r="F92" s="49">
        <f>Cylinder!G92</f>
        <v>-0.5</v>
      </c>
      <c r="G92" s="54">
        <f t="shared" si="5"/>
        <v>8</v>
      </c>
      <c r="H92" s="55">
        <f t="shared" si="6"/>
        <v>0</v>
      </c>
      <c r="I92" s="55">
        <f t="shared" si="7"/>
        <v>102.85714285714286</v>
      </c>
    </row>
    <row r="93" spans="1:9" ht="12.75">
      <c r="A93" s="24">
        <f>Cylinder!A93</f>
        <v>90</v>
      </c>
      <c r="B93" s="24" t="str">
        <f>Cylinder!B93</f>
        <v>Th</v>
      </c>
      <c r="C93" s="48">
        <f>Cylinder!C93</f>
        <v>5</v>
      </c>
      <c r="D93" s="48">
        <f>Cylinder!D93</f>
        <v>3</v>
      </c>
      <c r="E93" s="48">
        <f>Cylinder!E93</f>
        <v>-2</v>
      </c>
      <c r="F93" s="49">
        <f>Cylinder!G93</f>
        <v>-0.5</v>
      </c>
      <c r="G93" s="54">
        <f t="shared" si="5"/>
        <v>8</v>
      </c>
      <c r="H93" s="55">
        <f t="shared" si="6"/>
        <v>25.71428571428571</v>
      </c>
      <c r="I93" s="55">
        <f t="shared" si="7"/>
        <v>102.85714285714286</v>
      </c>
    </row>
    <row r="94" spans="1:9" ht="12.75">
      <c r="A94" s="24">
        <f>Cylinder!A94</f>
        <v>91</v>
      </c>
      <c r="B94" s="24" t="str">
        <f>Cylinder!B94</f>
        <v>Pa</v>
      </c>
      <c r="C94" s="48">
        <f>Cylinder!C94</f>
        <v>5</v>
      </c>
      <c r="D94" s="48">
        <f>Cylinder!D94</f>
        <v>3</v>
      </c>
      <c r="E94" s="48">
        <f>Cylinder!E94</f>
        <v>-1</v>
      </c>
      <c r="F94" s="49">
        <f>Cylinder!G94</f>
        <v>-0.5</v>
      </c>
      <c r="G94" s="54">
        <f t="shared" si="5"/>
        <v>8</v>
      </c>
      <c r="H94" s="55">
        <f t="shared" si="6"/>
        <v>51.42857142857142</v>
      </c>
      <c r="I94" s="55">
        <f t="shared" si="7"/>
        <v>102.85714285714286</v>
      </c>
    </row>
    <row r="95" spans="1:9" ht="12.75">
      <c r="A95" s="24">
        <f>Cylinder!A95</f>
        <v>92</v>
      </c>
      <c r="B95" s="24" t="str">
        <f>Cylinder!B95</f>
        <v>U</v>
      </c>
      <c r="C95" s="48">
        <f>Cylinder!C95</f>
        <v>5</v>
      </c>
      <c r="D95" s="48">
        <f>Cylinder!D95</f>
        <v>3</v>
      </c>
      <c r="E95" s="48">
        <f>Cylinder!E95</f>
        <v>0</v>
      </c>
      <c r="F95" s="49">
        <f>Cylinder!G95</f>
        <v>-0.5</v>
      </c>
      <c r="G95" s="54">
        <f t="shared" si="5"/>
        <v>8</v>
      </c>
      <c r="H95" s="55">
        <f t="shared" si="6"/>
        <v>77.14285714285714</v>
      </c>
      <c r="I95" s="55">
        <f t="shared" si="7"/>
        <v>102.85714285714286</v>
      </c>
    </row>
    <row r="96" spans="1:9" ht="12.75">
      <c r="A96" s="24">
        <f>Cylinder!A96</f>
        <v>93</v>
      </c>
      <c r="B96" s="24" t="str">
        <f>Cylinder!B96</f>
        <v>Np</v>
      </c>
      <c r="C96" s="48">
        <f>Cylinder!C96</f>
        <v>5</v>
      </c>
      <c r="D96" s="48">
        <f>Cylinder!D96</f>
        <v>3</v>
      </c>
      <c r="E96" s="48">
        <f>Cylinder!E96</f>
        <v>1</v>
      </c>
      <c r="F96" s="49">
        <f>Cylinder!G96</f>
        <v>-0.5</v>
      </c>
      <c r="G96" s="54">
        <f t="shared" si="5"/>
        <v>8</v>
      </c>
      <c r="H96" s="55">
        <f t="shared" si="6"/>
        <v>102.85714285714285</v>
      </c>
      <c r="I96" s="55">
        <f t="shared" si="7"/>
        <v>102.85714285714286</v>
      </c>
    </row>
    <row r="97" spans="1:9" ht="12.75">
      <c r="A97" s="24">
        <f>Cylinder!A97</f>
        <v>94</v>
      </c>
      <c r="B97" s="24" t="str">
        <f>Cylinder!B97</f>
        <v>Pu</v>
      </c>
      <c r="C97" s="48">
        <f>Cylinder!C97</f>
        <v>5</v>
      </c>
      <c r="D97" s="48">
        <f>Cylinder!D97</f>
        <v>3</v>
      </c>
      <c r="E97" s="48">
        <f>Cylinder!E97</f>
        <v>2</v>
      </c>
      <c r="F97" s="49">
        <f>Cylinder!G97</f>
        <v>-0.5</v>
      </c>
      <c r="G97" s="54">
        <f t="shared" si="5"/>
        <v>8</v>
      </c>
      <c r="H97" s="55">
        <f t="shared" si="6"/>
        <v>128.57142857142858</v>
      </c>
      <c r="I97" s="55">
        <f t="shared" si="7"/>
        <v>102.85714285714286</v>
      </c>
    </row>
    <row r="98" spans="1:9" ht="12.75">
      <c r="A98" s="24">
        <f>Cylinder!A98</f>
        <v>95</v>
      </c>
      <c r="B98" s="24" t="str">
        <f>Cylinder!B98</f>
        <v>Am</v>
      </c>
      <c r="C98" s="48">
        <f>Cylinder!C98</f>
        <v>5</v>
      </c>
      <c r="D98" s="48">
        <f>Cylinder!D98</f>
        <v>3</v>
      </c>
      <c r="E98" s="48">
        <f>Cylinder!E98</f>
        <v>3</v>
      </c>
      <c r="F98" s="49">
        <f>Cylinder!G98</f>
        <v>-0.5</v>
      </c>
      <c r="G98" s="54">
        <f t="shared" si="5"/>
        <v>8</v>
      </c>
      <c r="H98" s="55">
        <f t="shared" si="6"/>
        <v>154.28571428571428</v>
      </c>
      <c r="I98" s="55">
        <f t="shared" si="7"/>
        <v>102.85714285714286</v>
      </c>
    </row>
    <row r="99" spans="1:9" ht="12.75">
      <c r="A99" s="24">
        <f>Cylinder!A99</f>
        <v>96</v>
      </c>
      <c r="B99" s="24" t="str">
        <f>Cylinder!B99</f>
        <v>Cm</v>
      </c>
      <c r="C99" s="48">
        <f>Cylinder!C99</f>
        <v>5</v>
      </c>
      <c r="D99" s="48">
        <f>Cylinder!D99</f>
        <v>3</v>
      </c>
      <c r="E99" s="48">
        <f>Cylinder!E99</f>
        <v>-3</v>
      </c>
      <c r="F99" s="49">
        <f>Cylinder!G99</f>
        <v>0.5</v>
      </c>
      <c r="G99" s="54">
        <f t="shared" si="5"/>
        <v>8</v>
      </c>
      <c r="H99" s="55">
        <f t="shared" si="6"/>
        <v>180</v>
      </c>
      <c r="I99" s="55">
        <f t="shared" si="7"/>
        <v>77.14285714285714</v>
      </c>
    </row>
    <row r="100" spans="1:9" ht="12.75">
      <c r="A100" s="24">
        <f>Cylinder!A100</f>
        <v>97</v>
      </c>
      <c r="B100" s="24" t="str">
        <f>Cylinder!B100</f>
        <v>Bk</v>
      </c>
      <c r="C100" s="48">
        <f>Cylinder!C100</f>
        <v>5</v>
      </c>
      <c r="D100" s="48">
        <f>Cylinder!D100</f>
        <v>3</v>
      </c>
      <c r="E100" s="48">
        <f>Cylinder!E100</f>
        <v>-2</v>
      </c>
      <c r="F100" s="49">
        <f>Cylinder!G100</f>
        <v>0.5</v>
      </c>
      <c r="G100" s="54">
        <f aca="true" t="shared" si="8" ref="G100:G123">C100+D100</f>
        <v>8</v>
      </c>
      <c r="H100" s="55">
        <f aca="true" t="shared" si="9" ref="H100:H123">$H$1*((D100+E100)/(2*D100+1)+(F100+1/2))</f>
        <v>205.7142857142857</v>
      </c>
      <c r="I100" s="55">
        <f t="shared" si="7"/>
        <v>77.14285714285714</v>
      </c>
    </row>
    <row r="101" spans="1:9" ht="12.75">
      <c r="A101" s="24">
        <f>Cylinder!A101</f>
        <v>98</v>
      </c>
      <c r="B101" s="24" t="str">
        <f>Cylinder!B101</f>
        <v>Cf</v>
      </c>
      <c r="C101" s="48">
        <f>Cylinder!C101</f>
        <v>5</v>
      </c>
      <c r="D101" s="48">
        <f>Cylinder!D101</f>
        <v>3</v>
      </c>
      <c r="E101" s="48">
        <f>Cylinder!E101</f>
        <v>-1</v>
      </c>
      <c r="F101" s="49">
        <f>Cylinder!G101</f>
        <v>0.5</v>
      </c>
      <c r="G101" s="54">
        <f t="shared" si="8"/>
        <v>8</v>
      </c>
      <c r="H101" s="55">
        <f t="shared" si="9"/>
        <v>231.42857142857142</v>
      </c>
      <c r="I101" s="55">
        <f t="shared" si="7"/>
        <v>77.14285714285714</v>
      </c>
    </row>
    <row r="102" spans="1:9" ht="12.75">
      <c r="A102" s="24">
        <f>Cylinder!A102</f>
        <v>99</v>
      </c>
      <c r="B102" s="24" t="str">
        <f>Cylinder!B102</f>
        <v>Es</v>
      </c>
      <c r="C102" s="48">
        <f>Cylinder!C102</f>
        <v>5</v>
      </c>
      <c r="D102" s="48">
        <f>Cylinder!D102</f>
        <v>3</v>
      </c>
      <c r="E102" s="48">
        <f>Cylinder!E102</f>
        <v>0</v>
      </c>
      <c r="F102" s="49">
        <f>Cylinder!G102</f>
        <v>0.5</v>
      </c>
      <c r="G102" s="54">
        <f t="shared" si="8"/>
        <v>8</v>
      </c>
      <c r="H102" s="55">
        <f t="shared" si="9"/>
        <v>257.14285714285717</v>
      </c>
      <c r="I102" s="55">
        <f t="shared" si="7"/>
        <v>77.14285714285714</v>
      </c>
    </row>
    <row r="103" spans="1:9" ht="12.75">
      <c r="A103" s="24">
        <f>Cylinder!A103</f>
        <v>100</v>
      </c>
      <c r="B103" s="24" t="str">
        <f>Cylinder!B103</f>
        <v>Fm</v>
      </c>
      <c r="C103" s="48">
        <f>Cylinder!C103</f>
        <v>5</v>
      </c>
      <c r="D103" s="48">
        <f>Cylinder!D103</f>
        <v>3</v>
      </c>
      <c r="E103" s="48">
        <f>Cylinder!E103</f>
        <v>1</v>
      </c>
      <c r="F103" s="49">
        <f>Cylinder!G103</f>
        <v>0.5</v>
      </c>
      <c r="G103" s="54">
        <f t="shared" si="8"/>
        <v>8</v>
      </c>
      <c r="H103" s="55">
        <f t="shared" si="9"/>
        <v>282.85714285714283</v>
      </c>
      <c r="I103" s="55">
        <f t="shared" si="7"/>
        <v>77.14285714285714</v>
      </c>
    </row>
    <row r="104" spans="1:9" ht="12.75">
      <c r="A104" s="24">
        <f>Cylinder!A104</f>
        <v>101</v>
      </c>
      <c r="B104" s="24" t="str">
        <f>Cylinder!B104</f>
        <v>Md</v>
      </c>
      <c r="C104" s="48">
        <f>Cylinder!C104</f>
        <v>5</v>
      </c>
      <c r="D104" s="48">
        <f>Cylinder!D104</f>
        <v>3</v>
      </c>
      <c r="E104" s="48">
        <f>Cylinder!E104</f>
        <v>2</v>
      </c>
      <c r="F104" s="49">
        <f>Cylinder!G104</f>
        <v>0.5</v>
      </c>
      <c r="G104" s="54">
        <f t="shared" si="8"/>
        <v>8</v>
      </c>
      <c r="H104" s="55">
        <f t="shared" si="9"/>
        <v>308.5714285714286</v>
      </c>
      <c r="I104" s="55">
        <f t="shared" si="7"/>
        <v>77.14285714285714</v>
      </c>
    </row>
    <row r="105" spans="1:9" ht="12.75">
      <c r="A105" s="24">
        <f>Cylinder!A105</f>
        <v>102</v>
      </c>
      <c r="B105" s="24" t="str">
        <f>Cylinder!B105</f>
        <v>No</v>
      </c>
      <c r="C105" s="48">
        <f>Cylinder!C105</f>
        <v>5</v>
      </c>
      <c r="D105" s="48">
        <f>Cylinder!D105</f>
        <v>3</v>
      </c>
      <c r="E105" s="48">
        <f>Cylinder!E105</f>
        <v>3</v>
      </c>
      <c r="F105" s="49">
        <f>Cylinder!G105</f>
        <v>0.5</v>
      </c>
      <c r="G105" s="54">
        <f t="shared" si="8"/>
        <v>8</v>
      </c>
      <c r="H105" s="55">
        <f t="shared" si="9"/>
        <v>334.2857142857143</v>
      </c>
      <c r="I105" s="55">
        <f t="shared" si="7"/>
        <v>77.14285714285714</v>
      </c>
    </row>
    <row r="106" spans="1:9" ht="12.75">
      <c r="A106" s="24">
        <f>Cylinder!A106</f>
        <v>103</v>
      </c>
      <c r="B106" s="24" t="str">
        <f>Cylinder!B106</f>
        <v>Lr</v>
      </c>
      <c r="C106" s="48">
        <f>Cylinder!C106</f>
        <v>6</v>
      </c>
      <c r="D106" s="48">
        <f>Cylinder!D106</f>
        <v>2</v>
      </c>
      <c r="E106" s="48">
        <f>Cylinder!E106</f>
        <v>-2</v>
      </c>
      <c r="F106" s="49">
        <f>Cylinder!G106</f>
        <v>-0.5</v>
      </c>
      <c r="G106" s="54">
        <f t="shared" si="8"/>
        <v>8</v>
      </c>
      <c r="H106" s="55">
        <f t="shared" si="9"/>
        <v>0</v>
      </c>
      <c r="I106" s="55">
        <f t="shared" si="7"/>
        <v>128.57142857142858</v>
      </c>
    </row>
    <row r="107" spans="1:9" ht="12.75">
      <c r="A107" s="24">
        <f>Cylinder!A107</f>
        <v>104</v>
      </c>
      <c r="B107" s="24" t="str">
        <f>Cylinder!B107</f>
        <v>Rf</v>
      </c>
      <c r="C107" s="48">
        <f>Cylinder!C107</f>
        <v>6</v>
      </c>
      <c r="D107" s="48">
        <f>Cylinder!D107</f>
        <v>2</v>
      </c>
      <c r="E107" s="48">
        <f>Cylinder!E107</f>
        <v>-1</v>
      </c>
      <c r="F107" s="49">
        <f>Cylinder!G107</f>
        <v>-0.5</v>
      </c>
      <c r="G107" s="54">
        <f t="shared" si="8"/>
        <v>8</v>
      </c>
      <c r="H107" s="55">
        <f t="shared" si="9"/>
        <v>36</v>
      </c>
      <c r="I107" s="55">
        <f t="shared" si="7"/>
        <v>128.57142857142858</v>
      </c>
    </row>
    <row r="108" spans="1:9" ht="12.75">
      <c r="A108" s="24">
        <f>Cylinder!A108</f>
        <v>105</v>
      </c>
      <c r="B108" s="24" t="str">
        <f>Cylinder!B108</f>
        <v>Db</v>
      </c>
      <c r="C108" s="48">
        <f>Cylinder!C108</f>
        <v>6</v>
      </c>
      <c r="D108" s="48">
        <f>Cylinder!D108</f>
        <v>2</v>
      </c>
      <c r="E108" s="48">
        <f>Cylinder!E108</f>
        <v>0</v>
      </c>
      <c r="F108" s="49">
        <f>Cylinder!G108</f>
        <v>-0.5</v>
      </c>
      <c r="G108" s="54">
        <f t="shared" si="8"/>
        <v>8</v>
      </c>
      <c r="H108" s="55">
        <f t="shared" si="9"/>
        <v>72</v>
      </c>
      <c r="I108" s="55">
        <f t="shared" si="7"/>
        <v>128.57142857142858</v>
      </c>
    </row>
    <row r="109" spans="1:9" ht="12.75">
      <c r="A109" s="24">
        <f>Cylinder!A109</f>
        <v>106</v>
      </c>
      <c r="B109" s="24" t="str">
        <f>Cylinder!B109</f>
        <v>Sg</v>
      </c>
      <c r="C109" s="48">
        <f>Cylinder!C109</f>
        <v>6</v>
      </c>
      <c r="D109" s="48">
        <f>Cylinder!D109</f>
        <v>2</v>
      </c>
      <c r="E109" s="48">
        <f>Cylinder!E109</f>
        <v>1</v>
      </c>
      <c r="F109" s="49">
        <f>Cylinder!G109</f>
        <v>-0.5</v>
      </c>
      <c r="G109" s="54">
        <f t="shared" si="8"/>
        <v>8</v>
      </c>
      <c r="H109" s="55">
        <f t="shared" si="9"/>
        <v>108</v>
      </c>
      <c r="I109" s="55">
        <f t="shared" si="7"/>
        <v>128.57142857142858</v>
      </c>
    </row>
    <row r="110" spans="1:9" ht="12.75">
      <c r="A110" s="24">
        <f>Cylinder!A110</f>
        <v>107</v>
      </c>
      <c r="B110" s="24" t="str">
        <f>Cylinder!B110</f>
        <v>Bh</v>
      </c>
      <c r="C110" s="48">
        <f>Cylinder!C110</f>
        <v>6</v>
      </c>
      <c r="D110" s="48">
        <f>Cylinder!D110</f>
        <v>2</v>
      </c>
      <c r="E110" s="48">
        <f>Cylinder!E110</f>
        <v>2</v>
      </c>
      <c r="F110" s="49">
        <f>Cylinder!G110</f>
        <v>-0.5</v>
      </c>
      <c r="G110" s="54">
        <f t="shared" si="8"/>
        <v>8</v>
      </c>
      <c r="H110" s="55">
        <f t="shared" si="9"/>
        <v>144</v>
      </c>
      <c r="I110" s="55">
        <f t="shared" si="7"/>
        <v>128.57142857142858</v>
      </c>
    </row>
    <row r="111" spans="1:9" ht="12.75">
      <c r="A111" s="24">
        <f>Cylinder!A111</f>
        <v>108</v>
      </c>
      <c r="B111" s="24" t="str">
        <f>Cylinder!B111</f>
        <v>Hs</v>
      </c>
      <c r="C111" s="48">
        <f>Cylinder!C111</f>
        <v>6</v>
      </c>
      <c r="D111" s="48">
        <f>Cylinder!D111</f>
        <v>2</v>
      </c>
      <c r="E111" s="48">
        <f>Cylinder!E111</f>
        <v>-2</v>
      </c>
      <c r="F111" s="49">
        <f>Cylinder!G111</f>
        <v>0.5</v>
      </c>
      <c r="G111" s="54">
        <f t="shared" si="8"/>
        <v>8</v>
      </c>
      <c r="H111" s="55">
        <f t="shared" si="9"/>
        <v>180</v>
      </c>
      <c r="I111" s="55">
        <f t="shared" si="7"/>
        <v>51.42857142857143</v>
      </c>
    </row>
    <row r="112" spans="1:9" ht="12.75">
      <c r="A112" s="24">
        <f>Cylinder!A112</f>
        <v>109</v>
      </c>
      <c r="B112" s="24" t="str">
        <f>Cylinder!B112</f>
        <v>Mt</v>
      </c>
      <c r="C112" s="48">
        <f>Cylinder!C112</f>
        <v>6</v>
      </c>
      <c r="D112" s="48">
        <f>Cylinder!D112</f>
        <v>2</v>
      </c>
      <c r="E112" s="48">
        <f>Cylinder!E112</f>
        <v>-1</v>
      </c>
      <c r="F112" s="49">
        <f>Cylinder!G112</f>
        <v>0.5</v>
      </c>
      <c r="G112" s="54">
        <f t="shared" si="8"/>
        <v>8</v>
      </c>
      <c r="H112" s="55">
        <f t="shared" si="9"/>
        <v>216</v>
      </c>
      <c r="I112" s="55">
        <f t="shared" si="7"/>
        <v>51.42857142857143</v>
      </c>
    </row>
    <row r="113" spans="1:9" ht="12.75">
      <c r="A113" s="24">
        <f>Cylinder!A113</f>
        <v>110</v>
      </c>
      <c r="B113" s="24" t="str">
        <f>Cylinder!B113</f>
        <v>Uun</v>
      </c>
      <c r="C113" s="48">
        <f>Cylinder!C113</f>
        <v>6</v>
      </c>
      <c r="D113" s="48">
        <f>Cylinder!D113</f>
        <v>2</v>
      </c>
      <c r="E113" s="48">
        <f>Cylinder!E113</f>
        <v>0</v>
      </c>
      <c r="F113" s="49">
        <f>Cylinder!G113</f>
        <v>0.5</v>
      </c>
      <c r="G113" s="54">
        <f t="shared" si="8"/>
        <v>8</v>
      </c>
      <c r="H113" s="55">
        <f t="shared" si="9"/>
        <v>251.99999999999997</v>
      </c>
      <c r="I113" s="55">
        <f t="shared" si="7"/>
        <v>51.42857142857143</v>
      </c>
    </row>
    <row r="114" spans="1:9" ht="12.75">
      <c r="A114" s="24">
        <f>Cylinder!A114</f>
        <v>111</v>
      </c>
      <c r="B114" s="24" t="str">
        <f>Cylinder!B114</f>
        <v>Uuu</v>
      </c>
      <c r="C114" s="48">
        <f>Cylinder!C114</f>
        <v>6</v>
      </c>
      <c r="D114" s="48">
        <f>Cylinder!D114</f>
        <v>2</v>
      </c>
      <c r="E114" s="48">
        <f>Cylinder!E114</f>
        <v>1</v>
      </c>
      <c r="F114" s="49">
        <f>Cylinder!G114</f>
        <v>0.5</v>
      </c>
      <c r="G114" s="54">
        <f t="shared" si="8"/>
        <v>8</v>
      </c>
      <c r="H114" s="55">
        <f t="shared" si="9"/>
        <v>288</v>
      </c>
      <c r="I114" s="55">
        <f t="shared" si="7"/>
        <v>51.42857142857143</v>
      </c>
    </row>
    <row r="115" spans="1:9" ht="12.75">
      <c r="A115" s="24">
        <f>Cylinder!A115</f>
        <v>112</v>
      </c>
      <c r="B115" s="24" t="str">
        <f>Cylinder!B115</f>
        <v>Uub</v>
      </c>
      <c r="C115" s="48">
        <f>Cylinder!C115</f>
        <v>6</v>
      </c>
      <c r="D115" s="48">
        <f>Cylinder!D115</f>
        <v>2</v>
      </c>
      <c r="E115" s="48">
        <f>Cylinder!E115</f>
        <v>2</v>
      </c>
      <c r="F115" s="49">
        <f>Cylinder!G115</f>
        <v>0.5</v>
      </c>
      <c r="G115" s="54">
        <f t="shared" si="8"/>
        <v>8</v>
      </c>
      <c r="H115" s="55">
        <f t="shared" si="9"/>
        <v>324</v>
      </c>
      <c r="I115" s="55">
        <f t="shared" si="7"/>
        <v>51.42857142857143</v>
      </c>
    </row>
    <row r="116" spans="1:9" ht="12.75">
      <c r="A116" s="24">
        <f>Cylinder!A116</f>
        <v>113</v>
      </c>
      <c r="B116" s="24">
        <f>Cylinder!B116</f>
        <v>0</v>
      </c>
      <c r="C116" s="48">
        <f>Cylinder!C116</f>
        <v>7</v>
      </c>
      <c r="D116" s="48">
        <f>Cylinder!D116</f>
        <v>1</v>
      </c>
      <c r="E116" s="48">
        <f>Cylinder!E116</f>
        <v>-1</v>
      </c>
      <c r="F116" s="49">
        <f>Cylinder!G116</f>
        <v>-0.5</v>
      </c>
      <c r="G116" s="54">
        <f t="shared" si="8"/>
        <v>8</v>
      </c>
      <c r="H116" s="55">
        <f t="shared" si="9"/>
        <v>0</v>
      </c>
      <c r="I116" s="55">
        <f t="shared" si="7"/>
        <v>154.28571428571428</v>
      </c>
    </row>
    <row r="117" spans="1:9" ht="12.75">
      <c r="A117" s="24">
        <f>Cylinder!A117</f>
        <v>114</v>
      </c>
      <c r="B117" s="24">
        <f>Cylinder!B117</f>
        <v>0</v>
      </c>
      <c r="C117" s="48">
        <f>Cylinder!C117</f>
        <v>7</v>
      </c>
      <c r="D117" s="48">
        <f>Cylinder!D117</f>
        <v>1</v>
      </c>
      <c r="E117" s="48">
        <f>Cylinder!E117</f>
        <v>0</v>
      </c>
      <c r="F117" s="49">
        <f>Cylinder!G117</f>
        <v>-0.5</v>
      </c>
      <c r="G117" s="54">
        <f t="shared" si="8"/>
        <v>8</v>
      </c>
      <c r="H117" s="55">
        <f t="shared" si="9"/>
        <v>60</v>
      </c>
      <c r="I117" s="55">
        <f t="shared" si="7"/>
        <v>154.28571428571428</v>
      </c>
    </row>
    <row r="118" spans="1:9" ht="12.75">
      <c r="A118" s="24">
        <f>Cylinder!A118</f>
        <v>115</v>
      </c>
      <c r="B118" s="24">
        <f>Cylinder!B118</f>
        <v>0</v>
      </c>
      <c r="C118" s="48">
        <f>Cylinder!C118</f>
        <v>7</v>
      </c>
      <c r="D118" s="48">
        <f>Cylinder!D118</f>
        <v>1</v>
      </c>
      <c r="E118" s="48">
        <f>Cylinder!E118</f>
        <v>1</v>
      </c>
      <c r="F118" s="49">
        <f>Cylinder!G118</f>
        <v>-0.5</v>
      </c>
      <c r="G118" s="54">
        <f t="shared" si="8"/>
        <v>8</v>
      </c>
      <c r="H118" s="55">
        <f t="shared" si="9"/>
        <v>120</v>
      </c>
      <c r="I118" s="55">
        <f t="shared" si="7"/>
        <v>154.28571428571428</v>
      </c>
    </row>
    <row r="119" spans="1:9" ht="12.75">
      <c r="A119" s="24">
        <f>Cylinder!A119</f>
        <v>116</v>
      </c>
      <c r="B119" s="24">
        <f>Cylinder!B119</f>
        <v>0</v>
      </c>
      <c r="C119" s="48">
        <f>Cylinder!C119</f>
        <v>7</v>
      </c>
      <c r="D119" s="48">
        <f>Cylinder!D119</f>
        <v>1</v>
      </c>
      <c r="E119" s="48">
        <f>Cylinder!E119</f>
        <v>-1</v>
      </c>
      <c r="F119" s="49">
        <f>Cylinder!G119</f>
        <v>0.5</v>
      </c>
      <c r="G119" s="54">
        <f t="shared" si="8"/>
        <v>8</v>
      </c>
      <c r="H119" s="55">
        <f t="shared" si="9"/>
        <v>180</v>
      </c>
      <c r="I119" s="55">
        <f t="shared" si="7"/>
        <v>25.714285714285715</v>
      </c>
    </row>
    <row r="120" spans="1:9" ht="12.75">
      <c r="A120" s="24">
        <f>Cylinder!A120</f>
        <v>117</v>
      </c>
      <c r="B120" s="24">
        <f>Cylinder!B120</f>
        <v>0</v>
      </c>
      <c r="C120" s="48">
        <f>Cylinder!C120</f>
        <v>7</v>
      </c>
      <c r="D120" s="48">
        <f>Cylinder!D120</f>
        <v>1</v>
      </c>
      <c r="E120" s="48">
        <f>Cylinder!E120</f>
        <v>0</v>
      </c>
      <c r="F120" s="49">
        <f>Cylinder!G120</f>
        <v>0.5</v>
      </c>
      <c r="G120" s="54">
        <f t="shared" si="8"/>
        <v>8</v>
      </c>
      <c r="H120" s="55">
        <f t="shared" si="9"/>
        <v>240</v>
      </c>
      <c r="I120" s="55">
        <f t="shared" si="7"/>
        <v>25.714285714285715</v>
      </c>
    </row>
    <row r="121" spans="1:9" ht="12.75">
      <c r="A121" s="24">
        <f>Cylinder!A121</f>
        <v>118</v>
      </c>
      <c r="B121" s="24">
        <f>Cylinder!B121</f>
        <v>0</v>
      </c>
      <c r="C121" s="48">
        <f>Cylinder!C121</f>
        <v>7</v>
      </c>
      <c r="D121" s="48">
        <f>Cylinder!D121</f>
        <v>1</v>
      </c>
      <c r="E121" s="48">
        <f>Cylinder!E121</f>
        <v>1</v>
      </c>
      <c r="F121" s="49">
        <f>Cylinder!G121</f>
        <v>0.5</v>
      </c>
      <c r="G121" s="54">
        <f t="shared" si="8"/>
        <v>8</v>
      </c>
      <c r="H121" s="55">
        <f t="shared" si="9"/>
        <v>300</v>
      </c>
      <c r="I121" s="55">
        <f t="shared" si="7"/>
        <v>25.714285714285715</v>
      </c>
    </row>
    <row r="122" spans="1:9" ht="12.75">
      <c r="A122" s="24">
        <f>Cylinder!A122</f>
        <v>119</v>
      </c>
      <c r="B122" s="24">
        <f>Cylinder!B122</f>
        <v>0</v>
      </c>
      <c r="C122" s="48">
        <f>Cylinder!C122</f>
        <v>8</v>
      </c>
      <c r="D122" s="48">
        <f>Cylinder!D122</f>
        <v>0</v>
      </c>
      <c r="E122" s="48">
        <f>Cylinder!E122</f>
        <v>0</v>
      </c>
      <c r="F122" s="49">
        <f>Cylinder!G122</f>
        <v>-0.5</v>
      </c>
      <c r="G122" s="54">
        <f t="shared" si="8"/>
        <v>8</v>
      </c>
      <c r="H122" s="55">
        <f t="shared" si="9"/>
        <v>0</v>
      </c>
      <c r="I122" s="55">
        <f t="shared" si="7"/>
        <v>180</v>
      </c>
    </row>
    <row r="123" spans="1:9" ht="12.75">
      <c r="A123" s="22">
        <f>Cylinder!A123</f>
        <v>120</v>
      </c>
      <c r="B123" s="22">
        <f>Cylinder!B123</f>
        <v>0</v>
      </c>
      <c r="C123" s="46">
        <f>Cylinder!C123</f>
        <v>8</v>
      </c>
      <c r="D123" s="46">
        <f>Cylinder!D123</f>
        <v>0</v>
      </c>
      <c r="E123" s="46">
        <f>Cylinder!E123</f>
        <v>0</v>
      </c>
      <c r="F123" s="47">
        <f>Cylinder!G123</f>
        <v>0.5</v>
      </c>
      <c r="G123" s="52">
        <f t="shared" si="8"/>
        <v>8</v>
      </c>
      <c r="H123" s="53">
        <f t="shared" si="9"/>
        <v>180</v>
      </c>
      <c r="I123" s="53">
        <f t="shared" si="7"/>
        <v>0</v>
      </c>
    </row>
  </sheetData>
  <printOptions/>
  <pageMargins left="0.75" right="0.75" top="1" bottom="1" header="0.5" footer="0.5"/>
  <pageSetup fitToHeight="1" fitToWidth="1" horizontalDpi="600" verticalDpi="600" orientation="portrait" scale="80"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Z67"/>
  <sheetViews>
    <sheetView workbookViewId="0" topLeftCell="A1">
      <pane ySplit="3" topLeftCell="BM4" activePane="bottomLeft" state="frozen"/>
      <selection pane="topLeft" activeCell="A1" sqref="A1"/>
      <selection pane="bottomLeft" activeCell="A4" sqref="A4"/>
    </sheetView>
  </sheetViews>
  <sheetFormatPr defaultColWidth="9.140625" defaultRowHeight="12.75"/>
  <cols>
    <col min="1" max="1" width="7.421875" style="1" bestFit="1" customWidth="1"/>
    <col min="2" max="2" width="5.8515625" style="1" bestFit="1" customWidth="1"/>
    <col min="3" max="3" width="8.140625" style="1" bestFit="1" customWidth="1"/>
    <col min="4" max="4" width="6.421875" style="1" bestFit="1" customWidth="1"/>
    <col min="5" max="5" width="8.57421875" style="1" bestFit="1" customWidth="1"/>
    <col min="6" max="6" width="4.7109375" style="1" hidden="1" customWidth="1"/>
    <col min="7" max="7" width="4.7109375" style="1" bestFit="1" customWidth="1"/>
    <col min="8" max="8" width="3.57421875" style="0" bestFit="1" customWidth="1"/>
    <col min="9" max="9" width="4.00390625" style="0" customWidth="1"/>
    <col min="10" max="11" width="2.00390625" style="0" bestFit="1" customWidth="1"/>
    <col min="12" max="12" width="4.00390625" style="0" bestFit="1" customWidth="1"/>
    <col min="13" max="13" width="7.421875" style="0" bestFit="1" customWidth="1"/>
    <col min="14" max="14" width="5.8515625" style="0" bestFit="1" customWidth="1"/>
    <col min="15" max="15" width="8.140625" style="0" bestFit="1" customWidth="1"/>
    <col min="16" max="16" width="6.421875" style="0" bestFit="1" customWidth="1"/>
    <col min="17" max="17" width="8.57421875" style="0" bestFit="1" customWidth="1"/>
    <col min="18" max="18" width="4.7109375" style="0" hidden="1" customWidth="1"/>
    <col min="19" max="19" width="4.7109375" style="0" bestFit="1" customWidth="1"/>
    <col min="20" max="20" width="3.57421875" style="0" bestFit="1" customWidth="1"/>
    <col min="21" max="21" width="4.00390625" style="0" bestFit="1" customWidth="1"/>
    <col min="22" max="23" width="2.00390625" style="0" bestFit="1" customWidth="1"/>
    <col min="24" max="24" width="4.00390625" style="0" bestFit="1" customWidth="1"/>
    <col min="25" max="26" width="6.00390625" style="0" customWidth="1"/>
  </cols>
  <sheetData>
    <row r="1" spans="2:26" ht="12.75">
      <c r="B1" s="17" t="s">
        <v>156</v>
      </c>
      <c r="C1" s="4" t="str">
        <f>Cylinder!C1</f>
        <v>n</v>
      </c>
      <c r="D1" s="4" t="str">
        <f>Cylinder!D1</f>
        <v>l</v>
      </c>
      <c r="E1" s="4" t="str">
        <f>Cylinder!E1</f>
        <v>m </v>
      </c>
      <c r="F1" s="4" t="str">
        <f>Cylinder!F1</f>
        <v>s </v>
      </c>
      <c r="G1" s="4" t="str">
        <f>Cylinder!G1</f>
        <v>s </v>
      </c>
      <c r="H1" s="1" t="str">
        <f>Cylinder!H1</f>
        <v>l+1</v>
      </c>
      <c r="I1" s="1">
        <f>Cylinder!I1</f>
        <v>180</v>
      </c>
      <c r="J1" s="1" t="str">
        <f>Cylinder!J1</f>
        <v>n</v>
      </c>
      <c r="L1" s="1"/>
      <c r="M1" s="41" t="str">
        <f>B1</f>
        <v>K, Ca Center</v>
      </c>
      <c r="N1" s="1"/>
      <c r="O1" s="4" t="str">
        <f aca="true" t="shared" si="0" ref="N1:V3">C1</f>
        <v>n</v>
      </c>
      <c r="P1" s="4" t="str">
        <f t="shared" si="0"/>
        <v>l</v>
      </c>
      <c r="Q1" s="4" t="str">
        <f t="shared" si="0"/>
        <v>m </v>
      </c>
      <c r="R1" s="4" t="str">
        <f t="shared" si="0"/>
        <v>s </v>
      </c>
      <c r="S1" s="4" t="str">
        <f t="shared" si="0"/>
        <v>s </v>
      </c>
      <c r="T1" s="1" t="str">
        <f t="shared" si="0"/>
        <v>l+1</v>
      </c>
      <c r="U1" s="1">
        <f t="shared" si="0"/>
        <v>180</v>
      </c>
      <c r="V1" s="1" t="str">
        <f t="shared" si="0"/>
        <v>n</v>
      </c>
      <c r="X1" s="1"/>
      <c r="Y1" s="1"/>
      <c r="Z1" s="1"/>
    </row>
    <row r="2" spans="1:24" ht="12.75">
      <c r="A2" s="1" t="str">
        <f>Cylinder!A2</f>
        <v>Atomic</v>
      </c>
      <c r="B2" s="1" t="s">
        <v>48</v>
      </c>
      <c r="C2" s="1" t="str">
        <f>Cylinder!C2</f>
        <v>Principle</v>
      </c>
      <c r="D2" s="1" t="str">
        <f>Cylinder!D3</f>
        <v>Orbital</v>
      </c>
      <c r="E2" s="1" t="str">
        <f>Cylinder!E2</f>
        <v>Magnetic</v>
      </c>
      <c r="F2" s="1" t="str">
        <f>Cylinder!F2</f>
        <v>Spin</v>
      </c>
      <c r="G2" s="1" t="str">
        <f>Cylinder!G2</f>
        <v>Spin</v>
      </c>
      <c r="I2" s="1" t="s">
        <v>155</v>
      </c>
      <c r="L2" s="1" t="s">
        <v>155</v>
      </c>
      <c r="M2" s="27" t="str">
        <f>A2</f>
        <v>Atomic</v>
      </c>
      <c r="N2" s="1" t="str">
        <f t="shared" si="0"/>
        <v> </v>
      </c>
      <c r="O2" s="1" t="str">
        <f t="shared" si="0"/>
        <v>Principle</v>
      </c>
      <c r="P2" s="1" t="str">
        <f>D2</f>
        <v>Orbital</v>
      </c>
      <c r="Q2" s="1" t="str">
        <f t="shared" si="0"/>
        <v>Magnetic</v>
      </c>
      <c r="R2" s="1" t="str">
        <f t="shared" si="0"/>
        <v>Spin</v>
      </c>
      <c r="S2" s="1" t="str">
        <f t="shared" si="0"/>
        <v>Spin</v>
      </c>
      <c r="U2" s="1" t="s">
        <v>155</v>
      </c>
      <c r="X2" s="1" t="s">
        <v>155</v>
      </c>
    </row>
    <row r="3" spans="1:26" ht="12.75">
      <c r="A3" s="1" t="str">
        <f>Cylinder!A3</f>
        <v>Number</v>
      </c>
      <c r="B3" s="1" t="str">
        <f>Cylinder!B3</f>
        <v>Name</v>
      </c>
      <c r="C3" s="1" t="str">
        <f>Cylinder!C3</f>
        <v>Q N</v>
      </c>
      <c r="D3" s="1" t="str">
        <f>C3</f>
        <v>Q N</v>
      </c>
      <c r="E3" s="1" t="str">
        <f>Cylinder!E3</f>
        <v>Q N</v>
      </c>
      <c r="F3" s="1" t="str">
        <f>Cylinder!F3</f>
        <v>Q N</v>
      </c>
      <c r="G3" s="1" t="str">
        <f>Cylinder!G3</f>
        <v>Q N</v>
      </c>
      <c r="H3" s="18" t="str">
        <f>Cylinder!H3</f>
        <v>R</v>
      </c>
      <c r="I3" s="39" t="str">
        <f>Cylinder!I3</f>
        <v>Θ</v>
      </c>
      <c r="J3" s="18" t="str">
        <f>Cylinder!J3</f>
        <v>Z</v>
      </c>
      <c r="K3" s="40" t="s">
        <v>154</v>
      </c>
      <c r="L3" s="39" t="s">
        <v>153</v>
      </c>
      <c r="M3" s="27" t="str">
        <f>A3</f>
        <v>Number</v>
      </c>
      <c r="N3" s="1" t="str">
        <f t="shared" si="0"/>
        <v>Name</v>
      </c>
      <c r="O3" s="1" t="str">
        <f t="shared" si="0"/>
        <v>Q N</v>
      </c>
      <c r="P3" s="1" t="str">
        <f>O3</f>
        <v>Q N</v>
      </c>
      <c r="Q3" s="1" t="str">
        <f t="shared" si="0"/>
        <v>Q N</v>
      </c>
      <c r="R3" s="1" t="str">
        <f t="shared" si="0"/>
        <v>Q N</v>
      </c>
      <c r="S3" s="1" t="str">
        <f t="shared" si="0"/>
        <v>Q N</v>
      </c>
      <c r="T3" s="18" t="str">
        <f t="shared" si="0"/>
        <v>R</v>
      </c>
      <c r="U3" s="39" t="str">
        <f t="shared" si="0"/>
        <v>Θ</v>
      </c>
      <c r="V3" s="18" t="str">
        <f t="shared" si="0"/>
        <v>Z</v>
      </c>
      <c r="W3" s="40" t="s">
        <v>154</v>
      </c>
      <c r="X3" s="39" t="s">
        <v>153</v>
      </c>
      <c r="Y3" s="21"/>
      <c r="Z3" s="21"/>
    </row>
    <row r="4" spans="1:24" ht="12.75">
      <c r="A4" s="1">
        <f>Cylinder!A4</f>
        <v>1</v>
      </c>
      <c r="B4" s="1" t="str">
        <f>Cylinder!B4</f>
        <v>H</v>
      </c>
      <c r="C4" s="1">
        <f>Cylinder!C4</f>
        <v>1</v>
      </c>
      <c r="D4" s="1">
        <f>Cylinder!D4</f>
        <v>0</v>
      </c>
      <c r="E4" s="1">
        <f>Cylinder!E4</f>
        <v>0</v>
      </c>
      <c r="F4" s="1">
        <f>Cylinder!F4</f>
        <v>-1</v>
      </c>
      <c r="G4" s="17">
        <f>Cylinder!G4</f>
        <v>-0.5</v>
      </c>
      <c r="H4">
        <f>D4+1</f>
        <v>1</v>
      </c>
      <c r="I4" s="19">
        <f>$I$1*((D4+E4)/(2*D4+1)+(G4+1/2))</f>
        <v>0</v>
      </c>
      <c r="J4">
        <f>C4</f>
        <v>1</v>
      </c>
      <c r="K4" s="26">
        <f>ABS(4-C4)+1+D4</f>
        <v>4</v>
      </c>
      <c r="L4" s="28">
        <f>(2*C4-1-2*(4-K4))*90/(2*K4-1)</f>
        <v>12.857142857142858</v>
      </c>
      <c r="M4" s="27">
        <f>Cylinder!A60</f>
        <v>57</v>
      </c>
      <c r="N4" s="1" t="str">
        <f>Cylinder!B60</f>
        <v>La</v>
      </c>
      <c r="O4" s="1">
        <f>Cylinder!C60</f>
        <v>4</v>
      </c>
      <c r="P4" s="1">
        <f>Cylinder!D60</f>
        <v>3</v>
      </c>
      <c r="Q4" s="1">
        <f>Cylinder!E60</f>
        <v>-3</v>
      </c>
      <c r="R4" s="1">
        <f>Cylinder!F60</f>
        <v>-1</v>
      </c>
      <c r="S4" s="17">
        <f>Cylinder!G60</f>
        <v>-0.5</v>
      </c>
      <c r="T4">
        <f>P4+1</f>
        <v>4</v>
      </c>
      <c r="U4" s="19">
        <f>$I$1*((P4+Q4)/(2*P4+1)+(S4+1/2))</f>
        <v>0</v>
      </c>
      <c r="V4">
        <f>O4</f>
        <v>4</v>
      </c>
      <c r="W4" s="26">
        <f>ABS(4-O4)+1+P4</f>
        <v>4</v>
      </c>
      <c r="X4" s="28">
        <f>(2*O4-1-2*(4-W4))*90/(2*W4-1)</f>
        <v>90</v>
      </c>
    </row>
    <row r="5" spans="1:24" ht="12.75">
      <c r="A5" s="22">
        <f>Cylinder!A5</f>
        <v>2</v>
      </c>
      <c r="B5" s="22" t="str">
        <f>Cylinder!B5</f>
        <v>He</v>
      </c>
      <c r="C5" s="22">
        <f>Cylinder!C5</f>
        <v>1</v>
      </c>
      <c r="D5" s="22">
        <f>Cylinder!D5</f>
        <v>0</v>
      </c>
      <c r="E5" s="22">
        <f>Cylinder!E5</f>
        <v>0</v>
      </c>
      <c r="F5" s="22">
        <f>Cylinder!F5</f>
        <v>1</v>
      </c>
      <c r="G5" s="23">
        <f>Cylinder!G5</f>
        <v>0.5</v>
      </c>
      <c r="H5" s="29">
        <f aca="true" t="shared" si="1" ref="H5:H59">D5+1</f>
        <v>1</v>
      </c>
      <c r="I5" s="30">
        <f aca="true" t="shared" si="2" ref="I5:I59">$I$1*((D5+E5)/(2*D5+1)+(G5+1/2))</f>
        <v>180</v>
      </c>
      <c r="J5" s="29">
        <f aca="true" t="shared" si="3" ref="J5:J59">C5</f>
        <v>1</v>
      </c>
      <c r="K5" s="31">
        <f aca="true" t="shared" si="4" ref="K5:K59">ABS(4-C5)+1+D5</f>
        <v>4</v>
      </c>
      <c r="L5" s="32">
        <f aca="true" t="shared" si="5" ref="L5:L59">(2*C5-1-2*(4-K5))*90/(2*K5-1)</f>
        <v>12.857142857142858</v>
      </c>
      <c r="M5" s="27">
        <f>Cylinder!A61</f>
        <v>58</v>
      </c>
      <c r="N5" s="1" t="str">
        <f>Cylinder!B61</f>
        <v>Ce</v>
      </c>
      <c r="O5" s="1">
        <f>Cylinder!C61</f>
        <v>4</v>
      </c>
      <c r="P5" s="1">
        <f>Cylinder!D61</f>
        <v>3</v>
      </c>
      <c r="Q5" s="1">
        <f>Cylinder!E61</f>
        <v>-2</v>
      </c>
      <c r="R5" s="1">
        <f>Cylinder!F61</f>
        <v>-1</v>
      </c>
      <c r="S5" s="17">
        <f>Cylinder!G61</f>
        <v>-0.5</v>
      </c>
      <c r="T5">
        <f aca="true" t="shared" si="6" ref="T5:T59">P5+1</f>
        <v>4</v>
      </c>
      <c r="U5" s="19">
        <f aca="true" t="shared" si="7" ref="U5:U59">$I$1*((P5+Q5)/(2*P5+1)+(S5+1/2))</f>
        <v>25.71428571428571</v>
      </c>
      <c r="V5">
        <f aca="true" t="shared" si="8" ref="V5:V59">O5</f>
        <v>4</v>
      </c>
      <c r="W5" s="26">
        <f aca="true" t="shared" si="9" ref="W5:W59">ABS(4-O5)+1+P5</f>
        <v>4</v>
      </c>
      <c r="X5" s="28">
        <f aca="true" t="shared" si="10" ref="X5:X59">(2*O5-1-2*(4-W5))*90/(2*W5-1)</f>
        <v>90</v>
      </c>
    </row>
    <row r="6" spans="1:24" ht="12.75">
      <c r="A6" s="1">
        <f>Cylinder!A6</f>
        <v>3</v>
      </c>
      <c r="B6" s="1" t="str">
        <f>Cylinder!B6</f>
        <v>Li</v>
      </c>
      <c r="C6" s="1">
        <f>Cylinder!C6</f>
        <v>2</v>
      </c>
      <c r="D6" s="1">
        <f>Cylinder!D6</f>
        <v>0</v>
      </c>
      <c r="E6" s="1">
        <f>Cylinder!E6</f>
        <v>0</v>
      </c>
      <c r="F6" s="1">
        <f>Cylinder!F6</f>
        <v>-1</v>
      </c>
      <c r="G6" s="17">
        <f>Cylinder!G6</f>
        <v>-0.5</v>
      </c>
      <c r="H6">
        <f t="shared" si="1"/>
        <v>1</v>
      </c>
      <c r="I6" s="19">
        <f t="shared" si="2"/>
        <v>0</v>
      </c>
      <c r="J6">
        <f t="shared" si="3"/>
        <v>2</v>
      </c>
      <c r="K6" s="26">
        <f t="shared" si="4"/>
        <v>3</v>
      </c>
      <c r="L6" s="28">
        <f t="shared" si="5"/>
        <v>18</v>
      </c>
      <c r="M6" s="27">
        <f>Cylinder!A62</f>
        <v>59</v>
      </c>
      <c r="N6" s="1" t="str">
        <f>Cylinder!B62</f>
        <v>Pr</v>
      </c>
      <c r="O6" s="1">
        <f>Cylinder!C62</f>
        <v>4</v>
      </c>
      <c r="P6" s="1">
        <f>Cylinder!D62</f>
        <v>3</v>
      </c>
      <c r="Q6" s="1">
        <f>Cylinder!E62</f>
        <v>-1</v>
      </c>
      <c r="R6" s="1">
        <f>Cylinder!F62</f>
        <v>-1</v>
      </c>
      <c r="S6" s="17">
        <f>Cylinder!G62</f>
        <v>-0.5</v>
      </c>
      <c r="T6">
        <f t="shared" si="6"/>
        <v>4</v>
      </c>
      <c r="U6" s="19">
        <f t="shared" si="7"/>
        <v>51.42857142857142</v>
      </c>
      <c r="V6">
        <f t="shared" si="8"/>
        <v>4</v>
      </c>
      <c r="W6" s="26">
        <f t="shared" si="9"/>
        <v>4</v>
      </c>
      <c r="X6" s="28">
        <f t="shared" si="10"/>
        <v>90</v>
      </c>
    </row>
    <row r="7" spans="1:24" ht="12.75">
      <c r="A7" s="1">
        <f>Cylinder!A7</f>
        <v>4</v>
      </c>
      <c r="B7" s="1" t="str">
        <f>Cylinder!B7</f>
        <v>Be</v>
      </c>
      <c r="C7" s="1">
        <f>Cylinder!C7</f>
        <v>2</v>
      </c>
      <c r="D7" s="1">
        <f>Cylinder!D7</f>
        <v>0</v>
      </c>
      <c r="E7" s="1">
        <f>Cylinder!E7</f>
        <v>0</v>
      </c>
      <c r="F7" s="1">
        <f>Cylinder!F7</f>
        <v>1</v>
      </c>
      <c r="G7" s="17">
        <f>Cylinder!G7</f>
        <v>0.5</v>
      </c>
      <c r="H7">
        <f t="shared" si="1"/>
        <v>1</v>
      </c>
      <c r="I7" s="19">
        <f t="shared" si="2"/>
        <v>180</v>
      </c>
      <c r="J7">
        <f t="shared" si="3"/>
        <v>2</v>
      </c>
      <c r="K7" s="26">
        <f t="shared" si="4"/>
        <v>3</v>
      </c>
      <c r="L7" s="28">
        <f t="shared" si="5"/>
        <v>18</v>
      </c>
      <c r="M7" s="27">
        <f>Cylinder!A63</f>
        <v>60</v>
      </c>
      <c r="N7" s="1" t="str">
        <f>Cylinder!B63</f>
        <v>Nd</v>
      </c>
      <c r="O7" s="1">
        <f>Cylinder!C63</f>
        <v>4</v>
      </c>
      <c r="P7" s="1">
        <f>Cylinder!D63</f>
        <v>3</v>
      </c>
      <c r="Q7" s="1">
        <f>Cylinder!E63</f>
        <v>0</v>
      </c>
      <c r="R7" s="1">
        <f>Cylinder!F63</f>
        <v>-1</v>
      </c>
      <c r="S7" s="17">
        <f>Cylinder!G63</f>
        <v>-0.5</v>
      </c>
      <c r="T7">
        <f t="shared" si="6"/>
        <v>4</v>
      </c>
      <c r="U7" s="19">
        <f t="shared" si="7"/>
        <v>77.14285714285714</v>
      </c>
      <c r="V7">
        <f t="shared" si="8"/>
        <v>4</v>
      </c>
      <c r="W7" s="26">
        <f t="shared" si="9"/>
        <v>4</v>
      </c>
      <c r="X7" s="28">
        <f t="shared" si="10"/>
        <v>90</v>
      </c>
    </row>
    <row r="8" spans="1:24" ht="12.75">
      <c r="A8" s="1">
        <f>Cylinder!A8</f>
        <v>5</v>
      </c>
      <c r="B8" s="1" t="str">
        <f>Cylinder!B8</f>
        <v>B </v>
      </c>
      <c r="C8" s="1">
        <f>Cylinder!C8</f>
        <v>2</v>
      </c>
      <c r="D8" s="1">
        <f>Cylinder!D8</f>
        <v>1</v>
      </c>
      <c r="E8" s="1">
        <f>Cylinder!E8</f>
        <v>-1</v>
      </c>
      <c r="F8" s="1">
        <f>Cylinder!F8</f>
        <v>-1</v>
      </c>
      <c r="G8" s="17">
        <f>Cylinder!G8</f>
        <v>-0.5</v>
      </c>
      <c r="H8">
        <f t="shared" si="1"/>
        <v>2</v>
      </c>
      <c r="I8" s="19">
        <f t="shared" si="2"/>
        <v>0</v>
      </c>
      <c r="J8">
        <f t="shared" si="3"/>
        <v>2</v>
      </c>
      <c r="K8" s="26">
        <f t="shared" si="4"/>
        <v>4</v>
      </c>
      <c r="L8" s="28">
        <f t="shared" si="5"/>
        <v>38.57142857142857</v>
      </c>
      <c r="M8" s="27">
        <f>Cylinder!A64</f>
        <v>61</v>
      </c>
      <c r="N8" s="1" t="str">
        <f>Cylinder!B64</f>
        <v>Pm</v>
      </c>
      <c r="O8" s="1">
        <f>Cylinder!C64</f>
        <v>4</v>
      </c>
      <c r="P8" s="1">
        <f>Cylinder!D64</f>
        <v>3</v>
      </c>
      <c r="Q8" s="1">
        <f>Cylinder!E64</f>
        <v>1</v>
      </c>
      <c r="R8" s="1">
        <f>Cylinder!F64</f>
        <v>-1</v>
      </c>
      <c r="S8" s="17">
        <f>Cylinder!G64</f>
        <v>-0.5</v>
      </c>
      <c r="T8">
        <f t="shared" si="6"/>
        <v>4</v>
      </c>
      <c r="U8" s="19">
        <f t="shared" si="7"/>
        <v>102.85714285714285</v>
      </c>
      <c r="V8">
        <f t="shared" si="8"/>
        <v>4</v>
      </c>
      <c r="W8" s="26">
        <f t="shared" si="9"/>
        <v>4</v>
      </c>
      <c r="X8" s="28">
        <f t="shared" si="10"/>
        <v>90</v>
      </c>
    </row>
    <row r="9" spans="1:24" ht="12.75">
      <c r="A9" s="1">
        <f>Cylinder!A9</f>
        <v>6</v>
      </c>
      <c r="B9" s="1" t="str">
        <f>Cylinder!B9</f>
        <v>C</v>
      </c>
      <c r="C9" s="1">
        <f>Cylinder!C9</f>
        <v>2</v>
      </c>
      <c r="D9" s="1">
        <f>Cylinder!D9</f>
        <v>1</v>
      </c>
      <c r="E9" s="1">
        <f>Cylinder!E9</f>
        <v>0</v>
      </c>
      <c r="F9" s="1">
        <f>Cylinder!F9</f>
        <v>-1</v>
      </c>
      <c r="G9" s="17">
        <f>Cylinder!G9</f>
        <v>-0.5</v>
      </c>
      <c r="H9">
        <f t="shared" si="1"/>
        <v>2</v>
      </c>
      <c r="I9" s="19">
        <f t="shared" si="2"/>
        <v>60</v>
      </c>
      <c r="J9">
        <f t="shared" si="3"/>
        <v>2</v>
      </c>
      <c r="K9" s="26">
        <f t="shared" si="4"/>
        <v>4</v>
      </c>
      <c r="L9" s="28">
        <f t="shared" si="5"/>
        <v>38.57142857142857</v>
      </c>
      <c r="M9" s="27">
        <f>Cylinder!A65</f>
        <v>62</v>
      </c>
      <c r="N9" s="1" t="str">
        <f>Cylinder!B65</f>
        <v>Sm</v>
      </c>
      <c r="O9" s="1">
        <f>Cylinder!C65</f>
        <v>4</v>
      </c>
      <c r="P9" s="1">
        <f>Cylinder!D65</f>
        <v>3</v>
      </c>
      <c r="Q9" s="1">
        <f>Cylinder!E65</f>
        <v>2</v>
      </c>
      <c r="R9" s="1">
        <f>Cylinder!F65</f>
        <v>-1</v>
      </c>
      <c r="S9" s="17">
        <f>Cylinder!G65</f>
        <v>-0.5</v>
      </c>
      <c r="T9">
        <f t="shared" si="6"/>
        <v>4</v>
      </c>
      <c r="U9" s="19">
        <f t="shared" si="7"/>
        <v>128.57142857142858</v>
      </c>
      <c r="V9">
        <f t="shared" si="8"/>
        <v>4</v>
      </c>
      <c r="W9" s="26">
        <f t="shared" si="9"/>
        <v>4</v>
      </c>
      <c r="X9" s="28">
        <f t="shared" si="10"/>
        <v>90</v>
      </c>
    </row>
    <row r="10" spans="1:24" ht="12.75">
      <c r="A10" s="1">
        <f>Cylinder!A10</f>
        <v>7</v>
      </c>
      <c r="B10" s="1" t="str">
        <f>Cylinder!B10</f>
        <v>N </v>
      </c>
      <c r="C10" s="1">
        <f>Cylinder!C10</f>
        <v>2</v>
      </c>
      <c r="D10" s="1">
        <f>Cylinder!D10</f>
        <v>1</v>
      </c>
      <c r="E10" s="1">
        <f>Cylinder!E10</f>
        <v>1</v>
      </c>
      <c r="F10" s="1">
        <f>Cylinder!F10</f>
        <v>-1</v>
      </c>
      <c r="G10" s="17">
        <f>Cylinder!G10</f>
        <v>-0.5</v>
      </c>
      <c r="H10">
        <f t="shared" si="1"/>
        <v>2</v>
      </c>
      <c r="I10" s="19">
        <f t="shared" si="2"/>
        <v>120</v>
      </c>
      <c r="J10">
        <f t="shared" si="3"/>
        <v>2</v>
      </c>
      <c r="K10" s="26">
        <f t="shared" si="4"/>
        <v>4</v>
      </c>
      <c r="L10" s="28">
        <f t="shared" si="5"/>
        <v>38.57142857142857</v>
      </c>
      <c r="M10" s="27">
        <f>Cylinder!A66</f>
        <v>63</v>
      </c>
      <c r="N10" s="1" t="str">
        <f>Cylinder!B66</f>
        <v>Eu</v>
      </c>
      <c r="O10" s="1">
        <f>Cylinder!C66</f>
        <v>4</v>
      </c>
      <c r="P10" s="1">
        <f>Cylinder!D66</f>
        <v>3</v>
      </c>
      <c r="Q10" s="1">
        <f>Cylinder!E66</f>
        <v>3</v>
      </c>
      <c r="R10" s="1">
        <f>Cylinder!F66</f>
        <v>-1</v>
      </c>
      <c r="S10" s="17">
        <f>Cylinder!G66</f>
        <v>-0.5</v>
      </c>
      <c r="T10">
        <f t="shared" si="6"/>
        <v>4</v>
      </c>
      <c r="U10" s="19">
        <f t="shared" si="7"/>
        <v>154.28571428571428</v>
      </c>
      <c r="V10">
        <f t="shared" si="8"/>
        <v>4</v>
      </c>
      <c r="W10" s="26">
        <f t="shared" si="9"/>
        <v>4</v>
      </c>
      <c r="X10" s="28">
        <f t="shared" si="10"/>
        <v>90</v>
      </c>
    </row>
    <row r="11" spans="1:24" ht="12.75">
      <c r="A11" s="1">
        <f>Cylinder!A11</f>
        <v>8</v>
      </c>
      <c r="B11" s="1" t="str">
        <f>Cylinder!B11</f>
        <v>O</v>
      </c>
      <c r="C11" s="1">
        <f>Cylinder!C11</f>
        <v>2</v>
      </c>
      <c r="D11" s="1">
        <f>Cylinder!D11</f>
        <v>1</v>
      </c>
      <c r="E11" s="1">
        <f>Cylinder!E11</f>
        <v>-1</v>
      </c>
      <c r="F11" s="1">
        <f>Cylinder!F11</f>
        <v>1</v>
      </c>
      <c r="G11" s="17">
        <f>Cylinder!G11</f>
        <v>0.5</v>
      </c>
      <c r="H11">
        <f t="shared" si="1"/>
        <v>2</v>
      </c>
      <c r="I11" s="19">
        <f t="shared" si="2"/>
        <v>180</v>
      </c>
      <c r="J11">
        <f t="shared" si="3"/>
        <v>2</v>
      </c>
      <c r="K11" s="26">
        <f t="shared" si="4"/>
        <v>4</v>
      </c>
      <c r="L11" s="28">
        <f t="shared" si="5"/>
        <v>38.57142857142857</v>
      </c>
      <c r="M11" s="27">
        <f>Cylinder!A67</f>
        <v>64</v>
      </c>
      <c r="N11" s="1" t="str">
        <f>Cylinder!B67</f>
        <v>Gd</v>
      </c>
      <c r="O11" s="1">
        <f>Cylinder!C67</f>
        <v>4</v>
      </c>
      <c r="P11" s="1">
        <f>Cylinder!D67</f>
        <v>3</v>
      </c>
      <c r="Q11" s="1">
        <f>Cylinder!E67</f>
        <v>-3</v>
      </c>
      <c r="R11" s="1">
        <f>Cylinder!F67</f>
        <v>1</v>
      </c>
      <c r="S11" s="17">
        <f>Cylinder!G67</f>
        <v>0.5</v>
      </c>
      <c r="T11">
        <f t="shared" si="6"/>
        <v>4</v>
      </c>
      <c r="U11" s="19">
        <f t="shared" si="7"/>
        <v>180</v>
      </c>
      <c r="V11">
        <f t="shared" si="8"/>
        <v>4</v>
      </c>
      <c r="W11" s="26">
        <f t="shared" si="9"/>
        <v>4</v>
      </c>
      <c r="X11" s="28">
        <f t="shared" si="10"/>
        <v>90</v>
      </c>
    </row>
    <row r="12" spans="1:24" ht="12.75">
      <c r="A12" s="1">
        <f>Cylinder!A12</f>
        <v>9</v>
      </c>
      <c r="B12" s="1" t="str">
        <f>Cylinder!B12</f>
        <v>F</v>
      </c>
      <c r="C12" s="1">
        <f>Cylinder!C12</f>
        <v>2</v>
      </c>
      <c r="D12" s="1">
        <f>Cylinder!D12</f>
        <v>1</v>
      </c>
      <c r="E12" s="1">
        <f>Cylinder!E12</f>
        <v>0</v>
      </c>
      <c r="F12" s="1">
        <f>Cylinder!F12</f>
        <v>1</v>
      </c>
      <c r="G12" s="17">
        <f>Cylinder!G12</f>
        <v>0.5</v>
      </c>
      <c r="H12">
        <f t="shared" si="1"/>
        <v>2</v>
      </c>
      <c r="I12" s="19">
        <f t="shared" si="2"/>
        <v>240</v>
      </c>
      <c r="J12">
        <f t="shared" si="3"/>
        <v>2</v>
      </c>
      <c r="K12" s="26">
        <f t="shared" si="4"/>
        <v>4</v>
      </c>
      <c r="L12" s="28">
        <f t="shared" si="5"/>
        <v>38.57142857142857</v>
      </c>
      <c r="M12" s="27">
        <f>Cylinder!A68</f>
        <v>65</v>
      </c>
      <c r="N12" s="1" t="str">
        <f>Cylinder!B68</f>
        <v>Tb</v>
      </c>
      <c r="O12" s="1">
        <f>Cylinder!C68</f>
        <v>4</v>
      </c>
      <c r="P12" s="1">
        <f>Cylinder!D68</f>
        <v>3</v>
      </c>
      <c r="Q12" s="1">
        <f>Cylinder!E68</f>
        <v>-2</v>
      </c>
      <c r="R12" s="1">
        <f>Cylinder!F68</f>
        <v>1</v>
      </c>
      <c r="S12" s="17">
        <f>Cylinder!G68</f>
        <v>0.5</v>
      </c>
      <c r="T12">
        <f t="shared" si="6"/>
        <v>4</v>
      </c>
      <c r="U12" s="19">
        <f t="shared" si="7"/>
        <v>205.7142857142857</v>
      </c>
      <c r="V12">
        <f t="shared" si="8"/>
        <v>4</v>
      </c>
      <c r="W12" s="26">
        <f t="shared" si="9"/>
        <v>4</v>
      </c>
      <c r="X12" s="28">
        <f t="shared" si="10"/>
        <v>90</v>
      </c>
    </row>
    <row r="13" spans="1:24" ht="12.75">
      <c r="A13" s="22">
        <f>Cylinder!A13</f>
        <v>10</v>
      </c>
      <c r="B13" s="22" t="str">
        <f>Cylinder!B13</f>
        <v>Ne</v>
      </c>
      <c r="C13" s="22">
        <f>Cylinder!C13</f>
        <v>2</v>
      </c>
      <c r="D13" s="22">
        <f>Cylinder!D13</f>
        <v>1</v>
      </c>
      <c r="E13" s="22">
        <f>Cylinder!E13</f>
        <v>1</v>
      </c>
      <c r="F13" s="22">
        <f>Cylinder!F13</f>
        <v>1</v>
      </c>
      <c r="G13" s="23">
        <f>Cylinder!G13</f>
        <v>0.5</v>
      </c>
      <c r="H13" s="29">
        <f t="shared" si="1"/>
        <v>2</v>
      </c>
      <c r="I13" s="30">
        <f t="shared" si="2"/>
        <v>300</v>
      </c>
      <c r="J13" s="29">
        <f t="shared" si="3"/>
        <v>2</v>
      </c>
      <c r="K13" s="31">
        <f t="shared" si="4"/>
        <v>4</v>
      </c>
      <c r="L13" s="32">
        <f t="shared" si="5"/>
        <v>38.57142857142857</v>
      </c>
      <c r="M13" s="27">
        <f>Cylinder!A69</f>
        <v>66</v>
      </c>
      <c r="N13" s="1" t="str">
        <f>Cylinder!B69</f>
        <v>Dy</v>
      </c>
      <c r="O13" s="1">
        <f>Cylinder!C69</f>
        <v>4</v>
      </c>
      <c r="P13" s="1">
        <f>Cylinder!D69</f>
        <v>3</v>
      </c>
      <c r="Q13" s="1">
        <f>Cylinder!E69</f>
        <v>-1</v>
      </c>
      <c r="R13" s="1">
        <f>Cylinder!F69</f>
        <v>1</v>
      </c>
      <c r="S13" s="17">
        <f>Cylinder!G69</f>
        <v>0.5</v>
      </c>
      <c r="T13">
        <f t="shared" si="6"/>
        <v>4</v>
      </c>
      <c r="U13" s="19">
        <f t="shared" si="7"/>
        <v>231.42857142857142</v>
      </c>
      <c r="V13">
        <f t="shared" si="8"/>
        <v>4</v>
      </c>
      <c r="W13" s="26">
        <f t="shared" si="9"/>
        <v>4</v>
      </c>
      <c r="X13" s="28">
        <f t="shared" si="10"/>
        <v>90</v>
      </c>
    </row>
    <row r="14" spans="1:24" ht="12.75">
      <c r="A14" s="1">
        <f>Cylinder!A14</f>
        <v>11</v>
      </c>
      <c r="B14" s="1" t="str">
        <f>Cylinder!B14</f>
        <v>Na </v>
      </c>
      <c r="C14" s="1">
        <f>Cylinder!C14</f>
        <v>3</v>
      </c>
      <c r="D14" s="1">
        <f>Cylinder!D14</f>
        <v>0</v>
      </c>
      <c r="E14" s="1">
        <f>Cylinder!E14</f>
        <v>0</v>
      </c>
      <c r="F14" s="1">
        <f>Cylinder!F14</f>
        <v>-1</v>
      </c>
      <c r="G14" s="17">
        <f>Cylinder!G14</f>
        <v>-0.5</v>
      </c>
      <c r="H14">
        <f t="shared" si="1"/>
        <v>1</v>
      </c>
      <c r="I14" s="19">
        <f t="shared" si="2"/>
        <v>0</v>
      </c>
      <c r="J14">
        <f t="shared" si="3"/>
        <v>3</v>
      </c>
      <c r="K14" s="26">
        <f t="shared" si="4"/>
        <v>2</v>
      </c>
      <c r="L14" s="28">
        <f t="shared" si="5"/>
        <v>30</v>
      </c>
      <c r="M14" s="27">
        <f>Cylinder!A70</f>
        <v>67</v>
      </c>
      <c r="N14" s="1" t="str">
        <f>Cylinder!B70</f>
        <v>Ho</v>
      </c>
      <c r="O14" s="1">
        <f>Cylinder!C70</f>
        <v>4</v>
      </c>
      <c r="P14" s="1">
        <f>Cylinder!D70</f>
        <v>3</v>
      </c>
      <c r="Q14" s="1">
        <f>Cylinder!E70</f>
        <v>0</v>
      </c>
      <c r="R14" s="1">
        <f>Cylinder!F70</f>
        <v>1</v>
      </c>
      <c r="S14" s="17">
        <f>Cylinder!G70</f>
        <v>0.5</v>
      </c>
      <c r="T14">
        <f t="shared" si="6"/>
        <v>4</v>
      </c>
      <c r="U14" s="19">
        <f t="shared" si="7"/>
        <v>257.14285714285717</v>
      </c>
      <c r="V14">
        <f t="shared" si="8"/>
        <v>4</v>
      </c>
      <c r="W14" s="26">
        <f t="shared" si="9"/>
        <v>4</v>
      </c>
      <c r="X14" s="28">
        <f t="shared" si="10"/>
        <v>90</v>
      </c>
    </row>
    <row r="15" spans="1:24" ht="12.75">
      <c r="A15" s="1">
        <f>Cylinder!A15</f>
        <v>12</v>
      </c>
      <c r="B15" s="1" t="str">
        <f>Cylinder!B15</f>
        <v>Mg</v>
      </c>
      <c r="C15" s="1">
        <f>Cylinder!C15</f>
        <v>3</v>
      </c>
      <c r="D15" s="1">
        <f>Cylinder!D15</f>
        <v>0</v>
      </c>
      <c r="E15" s="1">
        <f>Cylinder!E15</f>
        <v>0</v>
      </c>
      <c r="F15" s="1">
        <f>Cylinder!F15</f>
        <v>1</v>
      </c>
      <c r="G15" s="17">
        <f>Cylinder!G15</f>
        <v>0.5</v>
      </c>
      <c r="H15">
        <f t="shared" si="1"/>
        <v>1</v>
      </c>
      <c r="I15" s="19">
        <f t="shared" si="2"/>
        <v>180</v>
      </c>
      <c r="J15">
        <f t="shared" si="3"/>
        <v>3</v>
      </c>
      <c r="K15" s="26">
        <f t="shared" si="4"/>
        <v>2</v>
      </c>
      <c r="L15" s="28">
        <f t="shared" si="5"/>
        <v>30</v>
      </c>
      <c r="M15" s="27">
        <f>Cylinder!A71</f>
        <v>68</v>
      </c>
      <c r="N15" s="1" t="str">
        <f>Cylinder!B71</f>
        <v>Er</v>
      </c>
      <c r="O15" s="1">
        <f>Cylinder!C71</f>
        <v>4</v>
      </c>
      <c r="P15" s="1">
        <f>Cylinder!D71</f>
        <v>3</v>
      </c>
      <c r="Q15" s="1">
        <f>Cylinder!E71</f>
        <v>1</v>
      </c>
      <c r="R15" s="1">
        <f>Cylinder!F71</f>
        <v>1</v>
      </c>
      <c r="S15" s="17">
        <f>Cylinder!G71</f>
        <v>0.5</v>
      </c>
      <c r="T15">
        <f t="shared" si="6"/>
        <v>4</v>
      </c>
      <c r="U15" s="19">
        <f t="shared" si="7"/>
        <v>282.85714285714283</v>
      </c>
      <c r="V15">
        <f t="shared" si="8"/>
        <v>4</v>
      </c>
      <c r="W15" s="26">
        <f t="shared" si="9"/>
        <v>4</v>
      </c>
      <c r="X15" s="28">
        <f t="shared" si="10"/>
        <v>90</v>
      </c>
    </row>
    <row r="16" spans="1:24" ht="12.75">
      <c r="A16" s="1">
        <f>Cylinder!A16</f>
        <v>13</v>
      </c>
      <c r="B16" s="1" t="str">
        <f>Cylinder!B16</f>
        <v>Al</v>
      </c>
      <c r="C16" s="1">
        <f>Cylinder!C16</f>
        <v>3</v>
      </c>
      <c r="D16" s="1">
        <f>Cylinder!D16</f>
        <v>1</v>
      </c>
      <c r="E16" s="1">
        <f>Cylinder!E16</f>
        <v>-1</v>
      </c>
      <c r="F16" s="1">
        <f>Cylinder!F16</f>
        <v>-1</v>
      </c>
      <c r="G16" s="17">
        <f>Cylinder!G16</f>
        <v>-0.5</v>
      </c>
      <c r="H16">
        <f t="shared" si="1"/>
        <v>2</v>
      </c>
      <c r="I16" s="19">
        <f t="shared" si="2"/>
        <v>0</v>
      </c>
      <c r="J16">
        <f t="shared" si="3"/>
        <v>3</v>
      </c>
      <c r="K16" s="26">
        <f t="shared" si="4"/>
        <v>3</v>
      </c>
      <c r="L16" s="28">
        <f t="shared" si="5"/>
        <v>54</v>
      </c>
      <c r="M16" s="27">
        <f>Cylinder!A72</f>
        <v>69</v>
      </c>
      <c r="N16" s="1" t="str">
        <f>Cylinder!B72</f>
        <v>Tm</v>
      </c>
      <c r="O16" s="1">
        <f>Cylinder!C72</f>
        <v>4</v>
      </c>
      <c r="P16" s="1">
        <f>Cylinder!D72</f>
        <v>3</v>
      </c>
      <c r="Q16" s="1">
        <f>Cylinder!E72</f>
        <v>2</v>
      </c>
      <c r="R16" s="1">
        <f>Cylinder!F72</f>
        <v>1</v>
      </c>
      <c r="S16" s="17">
        <f>Cylinder!G72</f>
        <v>0.5</v>
      </c>
      <c r="T16">
        <f t="shared" si="6"/>
        <v>4</v>
      </c>
      <c r="U16" s="19">
        <f t="shared" si="7"/>
        <v>308.5714285714286</v>
      </c>
      <c r="V16">
        <f t="shared" si="8"/>
        <v>4</v>
      </c>
      <c r="W16" s="26">
        <f t="shared" si="9"/>
        <v>4</v>
      </c>
      <c r="X16" s="28">
        <f t="shared" si="10"/>
        <v>90</v>
      </c>
    </row>
    <row r="17" spans="1:24" ht="12.75">
      <c r="A17" s="1">
        <f>Cylinder!A17</f>
        <v>14</v>
      </c>
      <c r="B17" s="1" t="str">
        <f>Cylinder!B17</f>
        <v>Si</v>
      </c>
      <c r="C17" s="1">
        <f>Cylinder!C17</f>
        <v>3</v>
      </c>
      <c r="D17" s="1">
        <f>Cylinder!D17</f>
        <v>1</v>
      </c>
      <c r="E17" s="1">
        <f>Cylinder!E17</f>
        <v>0</v>
      </c>
      <c r="F17" s="1">
        <f>Cylinder!F17</f>
        <v>-1</v>
      </c>
      <c r="G17" s="17">
        <f>Cylinder!G17</f>
        <v>-0.5</v>
      </c>
      <c r="H17">
        <f t="shared" si="1"/>
        <v>2</v>
      </c>
      <c r="I17" s="19">
        <f t="shared" si="2"/>
        <v>60</v>
      </c>
      <c r="J17">
        <f t="shared" si="3"/>
        <v>3</v>
      </c>
      <c r="K17" s="26">
        <f t="shared" si="4"/>
        <v>3</v>
      </c>
      <c r="L17" s="28">
        <f t="shared" si="5"/>
        <v>54</v>
      </c>
      <c r="M17" s="27">
        <f>Cylinder!A73</f>
        <v>70</v>
      </c>
      <c r="N17" s="1" t="str">
        <f>Cylinder!B73</f>
        <v>Yb</v>
      </c>
      <c r="O17" s="1">
        <f>Cylinder!C73</f>
        <v>4</v>
      </c>
      <c r="P17" s="1">
        <f>Cylinder!D73</f>
        <v>3</v>
      </c>
      <c r="Q17" s="1">
        <f>Cylinder!E73</f>
        <v>3</v>
      </c>
      <c r="R17" s="1">
        <f>Cylinder!F73</f>
        <v>1</v>
      </c>
      <c r="S17" s="17">
        <f>Cylinder!G73</f>
        <v>0.5</v>
      </c>
      <c r="T17">
        <f t="shared" si="6"/>
        <v>4</v>
      </c>
      <c r="U17" s="19">
        <f t="shared" si="7"/>
        <v>334.2857142857143</v>
      </c>
      <c r="V17">
        <f t="shared" si="8"/>
        <v>4</v>
      </c>
      <c r="W17" s="26">
        <f t="shared" si="9"/>
        <v>4</v>
      </c>
      <c r="X17" s="28">
        <f t="shared" si="10"/>
        <v>90</v>
      </c>
    </row>
    <row r="18" spans="1:24" ht="12.75">
      <c r="A18" s="1">
        <f>Cylinder!A18</f>
        <v>15</v>
      </c>
      <c r="B18" s="1" t="str">
        <f>Cylinder!B18</f>
        <v>P</v>
      </c>
      <c r="C18" s="1">
        <f>Cylinder!C18</f>
        <v>3</v>
      </c>
      <c r="D18" s="1">
        <f>Cylinder!D18</f>
        <v>1</v>
      </c>
      <c r="E18" s="1">
        <f>Cylinder!E18</f>
        <v>1</v>
      </c>
      <c r="F18" s="1">
        <f>Cylinder!F18</f>
        <v>-1</v>
      </c>
      <c r="G18" s="17">
        <f>Cylinder!G18</f>
        <v>-0.5</v>
      </c>
      <c r="H18">
        <f t="shared" si="1"/>
        <v>2</v>
      </c>
      <c r="I18" s="19">
        <f t="shared" si="2"/>
        <v>120</v>
      </c>
      <c r="J18">
        <f t="shared" si="3"/>
        <v>3</v>
      </c>
      <c r="K18" s="26">
        <f t="shared" si="4"/>
        <v>3</v>
      </c>
      <c r="L18" s="28">
        <f t="shared" si="5"/>
        <v>54</v>
      </c>
      <c r="M18" s="27">
        <f>Cylinder!A74</f>
        <v>71</v>
      </c>
      <c r="N18" s="1" t="str">
        <f>Cylinder!B74</f>
        <v>Lu</v>
      </c>
      <c r="O18" s="1">
        <f>Cylinder!C74</f>
        <v>5</v>
      </c>
      <c r="P18" s="1">
        <f>Cylinder!D74</f>
        <v>2</v>
      </c>
      <c r="Q18" s="1">
        <f>Cylinder!E74</f>
        <v>-2</v>
      </c>
      <c r="R18" s="1">
        <f>Cylinder!F74</f>
        <v>-1</v>
      </c>
      <c r="S18" s="17">
        <f>Cylinder!G74</f>
        <v>-0.5</v>
      </c>
      <c r="T18">
        <f t="shared" si="6"/>
        <v>3</v>
      </c>
      <c r="U18" s="19">
        <f t="shared" si="7"/>
        <v>0</v>
      </c>
      <c r="V18">
        <f t="shared" si="8"/>
        <v>5</v>
      </c>
      <c r="W18" s="26">
        <f t="shared" si="9"/>
        <v>4</v>
      </c>
      <c r="X18" s="28">
        <f t="shared" si="10"/>
        <v>115.71428571428571</v>
      </c>
    </row>
    <row r="19" spans="1:24" ht="12.75">
      <c r="A19" s="1">
        <f>Cylinder!A19</f>
        <v>16</v>
      </c>
      <c r="B19" s="1" t="str">
        <f>Cylinder!B19</f>
        <v>S </v>
      </c>
      <c r="C19" s="1">
        <f>Cylinder!C19</f>
        <v>3</v>
      </c>
      <c r="D19" s="1">
        <f>Cylinder!D19</f>
        <v>1</v>
      </c>
      <c r="E19" s="1">
        <f>Cylinder!E19</f>
        <v>-1</v>
      </c>
      <c r="F19" s="1">
        <f>Cylinder!F19</f>
        <v>1</v>
      </c>
      <c r="G19" s="17">
        <f>Cylinder!G19</f>
        <v>0.5</v>
      </c>
      <c r="H19">
        <f t="shared" si="1"/>
        <v>2</v>
      </c>
      <c r="I19" s="19">
        <f t="shared" si="2"/>
        <v>180</v>
      </c>
      <c r="J19">
        <f t="shared" si="3"/>
        <v>3</v>
      </c>
      <c r="K19" s="26">
        <f t="shared" si="4"/>
        <v>3</v>
      </c>
      <c r="L19" s="28">
        <f t="shared" si="5"/>
        <v>54</v>
      </c>
      <c r="M19" s="27">
        <f>Cylinder!A75</f>
        <v>72</v>
      </c>
      <c r="N19" s="1" t="str">
        <f>Cylinder!B75</f>
        <v>Hf</v>
      </c>
      <c r="O19" s="1">
        <f>Cylinder!C75</f>
        <v>5</v>
      </c>
      <c r="P19" s="1">
        <f>Cylinder!D75</f>
        <v>2</v>
      </c>
      <c r="Q19" s="1">
        <f>Cylinder!E75</f>
        <v>-1</v>
      </c>
      <c r="R19" s="1">
        <f>Cylinder!F75</f>
        <v>-1</v>
      </c>
      <c r="S19" s="17">
        <f>Cylinder!G75</f>
        <v>-0.5</v>
      </c>
      <c r="T19">
        <f t="shared" si="6"/>
        <v>3</v>
      </c>
      <c r="U19" s="19">
        <f t="shared" si="7"/>
        <v>36</v>
      </c>
      <c r="V19">
        <f t="shared" si="8"/>
        <v>5</v>
      </c>
      <c r="W19" s="26">
        <f t="shared" si="9"/>
        <v>4</v>
      </c>
      <c r="X19" s="28">
        <f t="shared" si="10"/>
        <v>115.71428571428571</v>
      </c>
    </row>
    <row r="20" spans="1:24" ht="12.75">
      <c r="A20" s="1">
        <f>Cylinder!A20</f>
        <v>17</v>
      </c>
      <c r="B20" s="1" t="str">
        <f>Cylinder!B20</f>
        <v>Cl</v>
      </c>
      <c r="C20" s="1">
        <f>Cylinder!C20</f>
        <v>3</v>
      </c>
      <c r="D20" s="1">
        <f>Cylinder!D20</f>
        <v>1</v>
      </c>
      <c r="E20" s="1">
        <f>Cylinder!E20</f>
        <v>0</v>
      </c>
      <c r="F20" s="1">
        <f>Cylinder!F20</f>
        <v>1</v>
      </c>
      <c r="G20" s="17">
        <f>Cylinder!G20</f>
        <v>0.5</v>
      </c>
      <c r="H20">
        <f t="shared" si="1"/>
        <v>2</v>
      </c>
      <c r="I20" s="19">
        <f t="shared" si="2"/>
        <v>240</v>
      </c>
      <c r="J20">
        <f t="shared" si="3"/>
        <v>3</v>
      </c>
      <c r="K20" s="26">
        <f t="shared" si="4"/>
        <v>3</v>
      </c>
      <c r="L20" s="28">
        <f t="shared" si="5"/>
        <v>54</v>
      </c>
      <c r="M20" s="27">
        <f>Cylinder!A76</f>
        <v>73</v>
      </c>
      <c r="N20" s="1" t="str">
        <f>Cylinder!B76</f>
        <v>Ta</v>
      </c>
      <c r="O20" s="1">
        <f>Cylinder!C76</f>
        <v>5</v>
      </c>
      <c r="P20" s="1">
        <f>Cylinder!D76</f>
        <v>2</v>
      </c>
      <c r="Q20" s="1">
        <f>Cylinder!E76</f>
        <v>0</v>
      </c>
      <c r="R20" s="1">
        <f>Cylinder!F76</f>
        <v>-1</v>
      </c>
      <c r="S20" s="17">
        <f>Cylinder!G76</f>
        <v>-0.5</v>
      </c>
      <c r="T20">
        <f t="shared" si="6"/>
        <v>3</v>
      </c>
      <c r="U20" s="19">
        <f t="shared" si="7"/>
        <v>72</v>
      </c>
      <c r="V20">
        <f t="shared" si="8"/>
        <v>5</v>
      </c>
      <c r="W20" s="26">
        <f t="shared" si="9"/>
        <v>4</v>
      </c>
      <c r="X20" s="28">
        <f t="shared" si="10"/>
        <v>115.71428571428571</v>
      </c>
    </row>
    <row r="21" spans="1:24" ht="12.75">
      <c r="A21" s="22">
        <f>Cylinder!A21</f>
        <v>18</v>
      </c>
      <c r="B21" s="22" t="str">
        <f>Cylinder!B21</f>
        <v>Ar</v>
      </c>
      <c r="C21" s="22">
        <f>Cylinder!C21</f>
        <v>3</v>
      </c>
      <c r="D21" s="22">
        <f>Cylinder!D21</f>
        <v>1</v>
      </c>
      <c r="E21" s="22">
        <f>Cylinder!E21</f>
        <v>1</v>
      </c>
      <c r="F21" s="22">
        <f>Cylinder!F21</f>
        <v>1</v>
      </c>
      <c r="G21" s="23">
        <f>Cylinder!G21</f>
        <v>0.5</v>
      </c>
      <c r="H21" s="29">
        <f t="shared" si="1"/>
        <v>2</v>
      </c>
      <c r="I21" s="30">
        <f t="shared" si="2"/>
        <v>300</v>
      </c>
      <c r="J21" s="29">
        <f t="shared" si="3"/>
        <v>3</v>
      </c>
      <c r="K21" s="31">
        <f t="shared" si="4"/>
        <v>3</v>
      </c>
      <c r="L21" s="32">
        <f t="shared" si="5"/>
        <v>54</v>
      </c>
      <c r="M21" s="27">
        <f>Cylinder!A77</f>
        <v>74</v>
      </c>
      <c r="N21" s="1" t="str">
        <f>Cylinder!B77</f>
        <v>W</v>
      </c>
      <c r="O21" s="1">
        <f>Cylinder!C77</f>
        <v>5</v>
      </c>
      <c r="P21" s="1">
        <f>Cylinder!D77</f>
        <v>2</v>
      </c>
      <c r="Q21" s="1">
        <f>Cylinder!E77</f>
        <v>1</v>
      </c>
      <c r="R21" s="1">
        <f>Cylinder!F77</f>
        <v>-1</v>
      </c>
      <c r="S21" s="17">
        <f>Cylinder!G77</f>
        <v>-0.5</v>
      </c>
      <c r="T21">
        <f t="shared" si="6"/>
        <v>3</v>
      </c>
      <c r="U21" s="19">
        <f t="shared" si="7"/>
        <v>108</v>
      </c>
      <c r="V21">
        <f t="shared" si="8"/>
        <v>5</v>
      </c>
      <c r="W21" s="26">
        <f t="shared" si="9"/>
        <v>4</v>
      </c>
      <c r="X21" s="28">
        <f t="shared" si="10"/>
        <v>115.71428571428571</v>
      </c>
    </row>
    <row r="22" spans="1:24" ht="12.75">
      <c r="A22" s="1">
        <f>Cylinder!A22</f>
        <v>19</v>
      </c>
      <c r="B22" s="1" t="str">
        <f>Cylinder!B22</f>
        <v>K</v>
      </c>
      <c r="C22" s="1">
        <f>Cylinder!C22</f>
        <v>4</v>
      </c>
      <c r="D22" s="1">
        <f>Cylinder!D22</f>
        <v>0</v>
      </c>
      <c r="E22" s="1">
        <f>Cylinder!E22</f>
        <v>0</v>
      </c>
      <c r="F22" s="1">
        <f>Cylinder!F22</f>
        <v>-1</v>
      </c>
      <c r="G22" s="17">
        <f>Cylinder!G22</f>
        <v>-0.5</v>
      </c>
      <c r="H22">
        <f t="shared" si="1"/>
        <v>1</v>
      </c>
      <c r="I22" s="19">
        <f t="shared" si="2"/>
        <v>0</v>
      </c>
      <c r="J22">
        <f t="shared" si="3"/>
        <v>4</v>
      </c>
      <c r="K22" s="26">
        <f t="shared" si="4"/>
        <v>1</v>
      </c>
      <c r="L22" s="28">
        <f t="shared" si="5"/>
        <v>90</v>
      </c>
      <c r="M22" s="27">
        <f>Cylinder!A78</f>
        <v>75</v>
      </c>
      <c r="N22" s="1" t="str">
        <f>Cylinder!B78</f>
        <v>Re</v>
      </c>
      <c r="O22" s="1">
        <f>Cylinder!C78</f>
        <v>5</v>
      </c>
      <c r="P22" s="1">
        <f>Cylinder!D78</f>
        <v>2</v>
      </c>
      <c r="Q22" s="1">
        <f>Cylinder!E78</f>
        <v>2</v>
      </c>
      <c r="R22" s="1">
        <f>Cylinder!F78</f>
        <v>-1</v>
      </c>
      <c r="S22" s="17">
        <f>Cylinder!G78</f>
        <v>-0.5</v>
      </c>
      <c r="T22">
        <f t="shared" si="6"/>
        <v>3</v>
      </c>
      <c r="U22" s="19">
        <f t="shared" si="7"/>
        <v>144</v>
      </c>
      <c r="V22">
        <f t="shared" si="8"/>
        <v>5</v>
      </c>
      <c r="W22" s="26">
        <f t="shared" si="9"/>
        <v>4</v>
      </c>
      <c r="X22" s="28">
        <f t="shared" si="10"/>
        <v>115.71428571428571</v>
      </c>
    </row>
    <row r="23" spans="1:24" ht="12.75">
      <c r="A23" s="1">
        <f>Cylinder!A23</f>
        <v>20</v>
      </c>
      <c r="B23" s="1" t="str">
        <f>Cylinder!B23</f>
        <v>Ca</v>
      </c>
      <c r="C23" s="1">
        <f>Cylinder!C23</f>
        <v>4</v>
      </c>
      <c r="D23" s="1">
        <f>Cylinder!D23</f>
        <v>0</v>
      </c>
      <c r="E23" s="1">
        <f>Cylinder!E23</f>
        <v>0</v>
      </c>
      <c r="F23" s="1">
        <f>Cylinder!F23</f>
        <v>1</v>
      </c>
      <c r="G23" s="17">
        <f>Cylinder!G23</f>
        <v>0.5</v>
      </c>
      <c r="H23">
        <f t="shared" si="1"/>
        <v>1</v>
      </c>
      <c r="I23" s="19">
        <f t="shared" si="2"/>
        <v>180</v>
      </c>
      <c r="J23">
        <f t="shared" si="3"/>
        <v>4</v>
      </c>
      <c r="K23" s="26">
        <f t="shared" si="4"/>
        <v>1</v>
      </c>
      <c r="L23" s="28">
        <f t="shared" si="5"/>
        <v>90</v>
      </c>
      <c r="M23" s="27">
        <f>Cylinder!A79</f>
        <v>76</v>
      </c>
      <c r="N23" s="1" t="str">
        <f>Cylinder!B79</f>
        <v>Os</v>
      </c>
      <c r="O23" s="1">
        <f>Cylinder!C79</f>
        <v>5</v>
      </c>
      <c r="P23" s="1">
        <f>Cylinder!D79</f>
        <v>2</v>
      </c>
      <c r="Q23" s="1">
        <f>Cylinder!E79</f>
        <v>-2</v>
      </c>
      <c r="R23" s="1">
        <f>Cylinder!F79</f>
        <v>1</v>
      </c>
      <c r="S23" s="17">
        <f>Cylinder!G79</f>
        <v>0.5</v>
      </c>
      <c r="T23">
        <f t="shared" si="6"/>
        <v>3</v>
      </c>
      <c r="U23" s="19">
        <f t="shared" si="7"/>
        <v>180</v>
      </c>
      <c r="V23">
        <f t="shared" si="8"/>
        <v>5</v>
      </c>
      <c r="W23" s="26">
        <f t="shared" si="9"/>
        <v>4</v>
      </c>
      <c r="X23" s="28">
        <f t="shared" si="10"/>
        <v>115.71428571428571</v>
      </c>
    </row>
    <row r="24" spans="1:24" ht="12.75">
      <c r="A24" s="1">
        <f>Cylinder!A24</f>
        <v>21</v>
      </c>
      <c r="B24" s="1" t="str">
        <f>Cylinder!B24</f>
        <v>Sc</v>
      </c>
      <c r="C24" s="1">
        <f>Cylinder!C24</f>
        <v>3</v>
      </c>
      <c r="D24" s="1">
        <f>Cylinder!D24</f>
        <v>2</v>
      </c>
      <c r="E24" s="1">
        <f>Cylinder!E24</f>
        <v>-2</v>
      </c>
      <c r="F24" s="1">
        <f>Cylinder!F24</f>
        <v>-1</v>
      </c>
      <c r="G24" s="17">
        <f>Cylinder!G24</f>
        <v>-0.5</v>
      </c>
      <c r="H24">
        <f t="shared" si="1"/>
        <v>3</v>
      </c>
      <c r="I24" s="19">
        <f t="shared" si="2"/>
        <v>0</v>
      </c>
      <c r="J24">
        <f t="shared" si="3"/>
        <v>3</v>
      </c>
      <c r="K24" s="26">
        <f t="shared" si="4"/>
        <v>4</v>
      </c>
      <c r="L24" s="28">
        <f t="shared" si="5"/>
        <v>64.28571428571429</v>
      </c>
      <c r="M24" s="27">
        <f>Cylinder!A80</f>
        <v>77</v>
      </c>
      <c r="N24" s="1" t="str">
        <f>Cylinder!B80</f>
        <v>Ir</v>
      </c>
      <c r="O24" s="1">
        <f>Cylinder!C80</f>
        <v>5</v>
      </c>
      <c r="P24" s="1">
        <f>Cylinder!D80</f>
        <v>2</v>
      </c>
      <c r="Q24" s="1">
        <f>Cylinder!E80</f>
        <v>-1</v>
      </c>
      <c r="R24" s="1">
        <f>Cylinder!F80</f>
        <v>1</v>
      </c>
      <c r="S24" s="17">
        <f>Cylinder!G80</f>
        <v>0.5</v>
      </c>
      <c r="T24">
        <f t="shared" si="6"/>
        <v>3</v>
      </c>
      <c r="U24" s="19">
        <f t="shared" si="7"/>
        <v>216</v>
      </c>
      <c r="V24">
        <f t="shared" si="8"/>
        <v>5</v>
      </c>
      <c r="W24" s="26">
        <f t="shared" si="9"/>
        <v>4</v>
      </c>
      <c r="X24" s="28">
        <f t="shared" si="10"/>
        <v>115.71428571428571</v>
      </c>
    </row>
    <row r="25" spans="1:24" ht="12.75">
      <c r="A25" s="1">
        <f>Cylinder!A25</f>
        <v>22</v>
      </c>
      <c r="B25" s="1" t="str">
        <f>Cylinder!B25</f>
        <v>Ti</v>
      </c>
      <c r="C25" s="1">
        <f>Cylinder!C25</f>
        <v>3</v>
      </c>
      <c r="D25" s="1">
        <f>Cylinder!D25</f>
        <v>2</v>
      </c>
      <c r="E25" s="1">
        <f>Cylinder!E25</f>
        <v>-1</v>
      </c>
      <c r="F25" s="1">
        <f>Cylinder!F25</f>
        <v>-1</v>
      </c>
      <c r="G25" s="17">
        <f>Cylinder!G25</f>
        <v>-0.5</v>
      </c>
      <c r="H25">
        <f t="shared" si="1"/>
        <v>3</v>
      </c>
      <c r="I25" s="19">
        <f t="shared" si="2"/>
        <v>36</v>
      </c>
      <c r="J25">
        <f t="shared" si="3"/>
        <v>3</v>
      </c>
      <c r="K25" s="26">
        <f t="shared" si="4"/>
        <v>4</v>
      </c>
      <c r="L25" s="28">
        <f t="shared" si="5"/>
        <v>64.28571428571429</v>
      </c>
      <c r="M25" s="27">
        <f>Cylinder!A81</f>
        <v>78</v>
      </c>
      <c r="N25" s="1" t="str">
        <f>Cylinder!B81</f>
        <v>Pt</v>
      </c>
      <c r="O25" s="1">
        <f>Cylinder!C81</f>
        <v>5</v>
      </c>
      <c r="P25" s="1">
        <f>Cylinder!D81</f>
        <v>2</v>
      </c>
      <c r="Q25" s="1">
        <f>Cylinder!E81</f>
        <v>0</v>
      </c>
      <c r="R25" s="1">
        <f>Cylinder!F81</f>
        <v>1</v>
      </c>
      <c r="S25" s="17">
        <f>Cylinder!G81</f>
        <v>0.5</v>
      </c>
      <c r="T25">
        <f t="shared" si="6"/>
        <v>3</v>
      </c>
      <c r="U25" s="19">
        <f t="shared" si="7"/>
        <v>251.99999999999997</v>
      </c>
      <c r="V25">
        <f t="shared" si="8"/>
        <v>5</v>
      </c>
      <c r="W25" s="26">
        <f t="shared" si="9"/>
        <v>4</v>
      </c>
      <c r="X25" s="28">
        <f t="shared" si="10"/>
        <v>115.71428571428571</v>
      </c>
    </row>
    <row r="26" spans="1:24" ht="12.75">
      <c r="A26" s="1">
        <f>Cylinder!A26</f>
        <v>23</v>
      </c>
      <c r="B26" s="1" t="str">
        <f>Cylinder!B26</f>
        <v>V</v>
      </c>
      <c r="C26" s="1">
        <f>Cylinder!C26</f>
        <v>3</v>
      </c>
      <c r="D26" s="1">
        <f>Cylinder!D26</f>
        <v>2</v>
      </c>
      <c r="E26" s="1">
        <f>Cylinder!E26</f>
        <v>0</v>
      </c>
      <c r="F26" s="1">
        <f>Cylinder!F26</f>
        <v>-1</v>
      </c>
      <c r="G26" s="17">
        <f>Cylinder!G26</f>
        <v>-0.5</v>
      </c>
      <c r="H26">
        <f t="shared" si="1"/>
        <v>3</v>
      </c>
      <c r="I26" s="19">
        <f t="shared" si="2"/>
        <v>72</v>
      </c>
      <c r="J26">
        <f t="shared" si="3"/>
        <v>3</v>
      </c>
      <c r="K26" s="26">
        <f t="shared" si="4"/>
        <v>4</v>
      </c>
      <c r="L26" s="28">
        <f t="shared" si="5"/>
        <v>64.28571428571429</v>
      </c>
      <c r="M26" s="27">
        <f>Cylinder!A82</f>
        <v>79</v>
      </c>
      <c r="N26" s="1" t="str">
        <f>Cylinder!B82</f>
        <v>Au</v>
      </c>
      <c r="O26" s="1">
        <f>Cylinder!C82</f>
        <v>5</v>
      </c>
      <c r="P26" s="1">
        <f>Cylinder!D82</f>
        <v>2</v>
      </c>
      <c r="Q26" s="1">
        <f>Cylinder!E82</f>
        <v>1</v>
      </c>
      <c r="R26" s="1">
        <f>Cylinder!F82</f>
        <v>1</v>
      </c>
      <c r="S26" s="17">
        <f>Cylinder!G82</f>
        <v>0.5</v>
      </c>
      <c r="T26">
        <f t="shared" si="6"/>
        <v>3</v>
      </c>
      <c r="U26" s="19">
        <f t="shared" si="7"/>
        <v>288</v>
      </c>
      <c r="V26">
        <f t="shared" si="8"/>
        <v>5</v>
      </c>
      <c r="W26" s="26">
        <f t="shared" si="9"/>
        <v>4</v>
      </c>
      <c r="X26" s="28">
        <f t="shared" si="10"/>
        <v>115.71428571428571</v>
      </c>
    </row>
    <row r="27" spans="1:24" ht="12.75">
      <c r="A27" s="1">
        <f>Cylinder!A27</f>
        <v>24</v>
      </c>
      <c r="B27" s="1" t="str">
        <f>Cylinder!B27</f>
        <v>Cr</v>
      </c>
      <c r="C27" s="1">
        <f>Cylinder!C27</f>
        <v>3</v>
      </c>
      <c r="D27" s="1">
        <f>Cylinder!D27</f>
        <v>2</v>
      </c>
      <c r="E27" s="1">
        <f>Cylinder!E27</f>
        <v>1</v>
      </c>
      <c r="F27" s="1">
        <f>Cylinder!F27</f>
        <v>-1</v>
      </c>
      <c r="G27" s="17">
        <f>Cylinder!G27</f>
        <v>-0.5</v>
      </c>
      <c r="H27">
        <f t="shared" si="1"/>
        <v>3</v>
      </c>
      <c r="I27" s="19">
        <f t="shared" si="2"/>
        <v>108</v>
      </c>
      <c r="J27">
        <f t="shared" si="3"/>
        <v>3</v>
      </c>
      <c r="K27" s="26">
        <f t="shared" si="4"/>
        <v>4</v>
      </c>
      <c r="L27" s="28">
        <f t="shared" si="5"/>
        <v>64.28571428571429</v>
      </c>
      <c r="M27" s="27">
        <f>Cylinder!A83</f>
        <v>80</v>
      </c>
      <c r="N27" s="1" t="str">
        <f>Cylinder!B83</f>
        <v>Hg</v>
      </c>
      <c r="O27" s="1">
        <f>Cylinder!C83</f>
        <v>5</v>
      </c>
      <c r="P27" s="1">
        <f>Cylinder!D83</f>
        <v>2</v>
      </c>
      <c r="Q27" s="1">
        <f>Cylinder!E83</f>
        <v>2</v>
      </c>
      <c r="R27" s="1">
        <f>Cylinder!F83</f>
        <v>1</v>
      </c>
      <c r="S27" s="17">
        <f>Cylinder!G83</f>
        <v>0.5</v>
      </c>
      <c r="T27">
        <f t="shared" si="6"/>
        <v>3</v>
      </c>
      <c r="U27" s="19">
        <f t="shared" si="7"/>
        <v>324</v>
      </c>
      <c r="V27">
        <f t="shared" si="8"/>
        <v>5</v>
      </c>
      <c r="W27" s="26">
        <f t="shared" si="9"/>
        <v>4</v>
      </c>
      <c r="X27" s="28">
        <f t="shared" si="10"/>
        <v>115.71428571428571</v>
      </c>
    </row>
    <row r="28" spans="1:24" ht="12.75">
      <c r="A28" s="1">
        <f>Cylinder!A28</f>
        <v>25</v>
      </c>
      <c r="B28" s="1" t="str">
        <f>Cylinder!B28</f>
        <v>Mn</v>
      </c>
      <c r="C28" s="1">
        <f>Cylinder!C28</f>
        <v>3</v>
      </c>
      <c r="D28" s="1">
        <f>Cylinder!D28</f>
        <v>2</v>
      </c>
      <c r="E28" s="1">
        <f>Cylinder!E28</f>
        <v>2</v>
      </c>
      <c r="F28" s="1">
        <f>Cylinder!F28</f>
        <v>-1</v>
      </c>
      <c r="G28" s="17">
        <f>Cylinder!G28</f>
        <v>-0.5</v>
      </c>
      <c r="H28">
        <f t="shared" si="1"/>
        <v>3</v>
      </c>
      <c r="I28" s="19">
        <f t="shared" si="2"/>
        <v>144</v>
      </c>
      <c r="J28">
        <f t="shared" si="3"/>
        <v>3</v>
      </c>
      <c r="K28" s="26">
        <f t="shared" si="4"/>
        <v>4</v>
      </c>
      <c r="L28" s="28">
        <f t="shared" si="5"/>
        <v>64.28571428571429</v>
      </c>
      <c r="M28" s="27">
        <f>Cylinder!A84</f>
        <v>81</v>
      </c>
      <c r="N28" s="1" t="str">
        <f>Cylinder!B84</f>
        <v>Tl</v>
      </c>
      <c r="O28" s="1">
        <f>Cylinder!C84</f>
        <v>6</v>
      </c>
      <c r="P28" s="1">
        <f>Cylinder!D84</f>
        <v>1</v>
      </c>
      <c r="Q28" s="1">
        <f>Cylinder!E84</f>
        <v>-1</v>
      </c>
      <c r="R28" s="1">
        <f>Cylinder!F84</f>
        <v>-1</v>
      </c>
      <c r="S28" s="17">
        <f>Cylinder!G84</f>
        <v>-0.5</v>
      </c>
      <c r="T28">
        <f t="shared" si="6"/>
        <v>2</v>
      </c>
      <c r="U28" s="19">
        <f t="shared" si="7"/>
        <v>0</v>
      </c>
      <c r="V28">
        <f t="shared" si="8"/>
        <v>6</v>
      </c>
      <c r="W28" s="26">
        <f t="shared" si="9"/>
        <v>4</v>
      </c>
      <c r="X28" s="28">
        <f t="shared" si="10"/>
        <v>141.42857142857142</v>
      </c>
    </row>
    <row r="29" spans="1:24" ht="12.75">
      <c r="A29" s="1">
        <f>Cylinder!A29</f>
        <v>26</v>
      </c>
      <c r="B29" s="1" t="str">
        <f>Cylinder!B29</f>
        <v>Fe</v>
      </c>
      <c r="C29" s="1">
        <f>Cylinder!C29</f>
        <v>3</v>
      </c>
      <c r="D29" s="1">
        <f>Cylinder!D29</f>
        <v>2</v>
      </c>
      <c r="E29" s="1">
        <f>Cylinder!E29</f>
        <v>-2</v>
      </c>
      <c r="F29" s="1">
        <f>Cylinder!F29</f>
        <v>1</v>
      </c>
      <c r="G29" s="17">
        <f>Cylinder!G29</f>
        <v>0.5</v>
      </c>
      <c r="H29">
        <f t="shared" si="1"/>
        <v>3</v>
      </c>
      <c r="I29" s="19">
        <f t="shared" si="2"/>
        <v>180</v>
      </c>
      <c r="J29">
        <f t="shared" si="3"/>
        <v>3</v>
      </c>
      <c r="K29" s="26">
        <f t="shared" si="4"/>
        <v>4</v>
      </c>
      <c r="L29" s="28">
        <f t="shared" si="5"/>
        <v>64.28571428571429</v>
      </c>
      <c r="M29" s="27">
        <f>Cylinder!A85</f>
        <v>82</v>
      </c>
      <c r="N29" s="1" t="str">
        <f>Cylinder!B85</f>
        <v>Pb</v>
      </c>
      <c r="O29" s="1">
        <f>Cylinder!C85</f>
        <v>6</v>
      </c>
      <c r="P29" s="1">
        <f>Cylinder!D85</f>
        <v>1</v>
      </c>
      <c r="Q29" s="1">
        <f>Cylinder!E85</f>
        <v>0</v>
      </c>
      <c r="R29" s="1">
        <f>Cylinder!F85</f>
        <v>-1</v>
      </c>
      <c r="S29" s="17">
        <f>Cylinder!G85</f>
        <v>-0.5</v>
      </c>
      <c r="T29">
        <f t="shared" si="6"/>
        <v>2</v>
      </c>
      <c r="U29" s="19">
        <f t="shared" si="7"/>
        <v>60</v>
      </c>
      <c r="V29">
        <f t="shared" si="8"/>
        <v>6</v>
      </c>
      <c r="W29" s="26">
        <f t="shared" si="9"/>
        <v>4</v>
      </c>
      <c r="X29" s="28">
        <f t="shared" si="10"/>
        <v>141.42857142857142</v>
      </c>
    </row>
    <row r="30" spans="1:24" ht="12.75">
      <c r="A30" s="1">
        <f>Cylinder!A30</f>
        <v>27</v>
      </c>
      <c r="B30" s="1" t="str">
        <f>Cylinder!B30</f>
        <v>Co</v>
      </c>
      <c r="C30" s="1">
        <f>Cylinder!C30</f>
        <v>3</v>
      </c>
      <c r="D30" s="1">
        <f>Cylinder!D30</f>
        <v>2</v>
      </c>
      <c r="E30" s="1">
        <f>Cylinder!E30</f>
        <v>-1</v>
      </c>
      <c r="F30" s="1">
        <f>Cylinder!F30</f>
        <v>1</v>
      </c>
      <c r="G30" s="17">
        <f>Cylinder!G30</f>
        <v>0.5</v>
      </c>
      <c r="H30">
        <f t="shared" si="1"/>
        <v>3</v>
      </c>
      <c r="I30" s="19">
        <f t="shared" si="2"/>
        <v>216</v>
      </c>
      <c r="J30">
        <f t="shared" si="3"/>
        <v>3</v>
      </c>
      <c r="K30" s="26">
        <f t="shared" si="4"/>
        <v>4</v>
      </c>
      <c r="L30" s="28">
        <f t="shared" si="5"/>
        <v>64.28571428571429</v>
      </c>
      <c r="M30" s="27">
        <f>Cylinder!A86</f>
        <v>83</v>
      </c>
      <c r="N30" s="1" t="str">
        <f>Cylinder!B86</f>
        <v>Bi</v>
      </c>
      <c r="O30" s="1">
        <f>Cylinder!C86</f>
        <v>6</v>
      </c>
      <c r="P30" s="1">
        <f>Cylinder!D86</f>
        <v>1</v>
      </c>
      <c r="Q30" s="1">
        <f>Cylinder!E86</f>
        <v>1</v>
      </c>
      <c r="R30" s="1">
        <f>Cylinder!F86</f>
        <v>-1</v>
      </c>
      <c r="S30" s="17">
        <f>Cylinder!G86</f>
        <v>-0.5</v>
      </c>
      <c r="T30">
        <f t="shared" si="6"/>
        <v>2</v>
      </c>
      <c r="U30" s="19">
        <f t="shared" si="7"/>
        <v>120</v>
      </c>
      <c r="V30">
        <f t="shared" si="8"/>
        <v>6</v>
      </c>
      <c r="W30" s="26">
        <f t="shared" si="9"/>
        <v>4</v>
      </c>
      <c r="X30" s="28">
        <f t="shared" si="10"/>
        <v>141.42857142857142</v>
      </c>
    </row>
    <row r="31" spans="1:24" ht="12.75">
      <c r="A31" s="1">
        <f>Cylinder!A31</f>
        <v>28</v>
      </c>
      <c r="B31" s="1" t="str">
        <f>Cylinder!B31</f>
        <v>Ni</v>
      </c>
      <c r="C31" s="1">
        <f>Cylinder!C31</f>
        <v>3</v>
      </c>
      <c r="D31" s="1">
        <f>Cylinder!D31</f>
        <v>2</v>
      </c>
      <c r="E31" s="1">
        <f>Cylinder!E31</f>
        <v>0</v>
      </c>
      <c r="F31" s="1">
        <f>Cylinder!F31</f>
        <v>1</v>
      </c>
      <c r="G31" s="17">
        <f>Cylinder!G31</f>
        <v>0.5</v>
      </c>
      <c r="H31">
        <f t="shared" si="1"/>
        <v>3</v>
      </c>
      <c r="I31" s="19">
        <f t="shared" si="2"/>
        <v>251.99999999999997</v>
      </c>
      <c r="J31">
        <f t="shared" si="3"/>
        <v>3</v>
      </c>
      <c r="K31" s="26">
        <f t="shared" si="4"/>
        <v>4</v>
      </c>
      <c r="L31" s="28">
        <f t="shared" si="5"/>
        <v>64.28571428571429</v>
      </c>
      <c r="M31" s="27">
        <f>Cylinder!A87</f>
        <v>84</v>
      </c>
      <c r="N31" s="1" t="str">
        <f>Cylinder!B87</f>
        <v>Po</v>
      </c>
      <c r="O31" s="1">
        <f>Cylinder!C87</f>
        <v>6</v>
      </c>
      <c r="P31" s="1">
        <f>Cylinder!D87</f>
        <v>1</v>
      </c>
      <c r="Q31" s="1">
        <f>Cylinder!E87</f>
        <v>-1</v>
      </c>
      <c r="R31" s="1">
        <f>Cylinder!F87</f>
        <v>1</v>
      </c>
      <c r="S31" s="17">
        <f>Cylinder!G87</f>
        <v>0.5</v>
      </c>
      <c r="T31">
        <f t="shared" si="6"/>
        <v>2</v>
      </c>
      <c r="U31" s="19">
        <f t="shared" si="7"/>
        <v>180</v>
      </c>
      <c r="V31">
        <f t="shared" si="8"/>
        <v>6</v>
      </c>
      <c r="W31" s="26">
        <f t="shared" si="9"/>
        <v>4</v>
      </c>
      <c r="X31" s="28">
        <f t="shared" si="10"/>
        <v>141.42857142857142</v>
      </c>
    </row>
    <row r="32" spans="1:24" ht="12.75">
      <c r="A32" s="1">
        <f>Cylinder!A32</f>
        <v>29</v>
      </c>
      <c r="B32" s="1" t="str">
        <f>Cylinder!B32</f>
        <v>Cu</v>
      </c>
      <c r="C32" s="1">
        <f>Cylinder!C32</f>
        <v>3</v>
      </c>
      <c r="D32" s="1">
        <f>Cylinder!D32</f>
        <v>2</v>
      </c>
      <c r="E32" s="1">
        <f>Cylinder!E32</f>
        <v>1</v>
      </c>
      <c r="F32" s="1">
        <f>Cylinder!F32</f>
        <v>1</v>
      </c>
      <c r="G32" s="17">
        <f>Cylinder!G32</f>
        <v>0.5</v>
      </c>
      <c r="H32">
        <f t="shared" si="1"/>
        <v>3</v>
      </c>
      <c r="I32" s="19">
        <f t="shared" si="2"/>
        <v>288</v>
      </c>
      <c r="J32">
        <f t="shared" si="3"/>
        <v>3</v>
      </c>
      <c r="K32" s="26">
        <f t="shared" si="4"/>
        <v>4</v>
      </c>
      <c r="L32" s="28">
        <f t="shared" si="5"/>
        <v>64.28571428571429</v>
      </c>
      <c r="M32" s="27">
        <f>Cylinder!A88</f>
        <v>85</v>
      </c>
      <c r="N32" s="1" t="str">
        <f>Cylinder!B88</f>
        <v>At</v>
      </c>
      <c r="O32" s="1">
        <f>Cylinder!C88</f>
        <v>6</v>
      </c>
      <c r="P32" s="1">
        <f>Cylinder!D88</f>
        <v>1</v>
      </c>
      <c r="Q32" s="1">
        <f>Cylinder!E88</f>
        <v>0</v>
      </c>
      <c r="R32" s="1">
        <f>Cylinder!F88</f>
        <v>1</v>
      </c>
      <c r="S32" s="17">
        <f>Cylinder!G88</f>
        <v>0.5</v>
      </c>
      <c r="T32">
        <f t="shared" si="6"/>
        <v>2</v>
      </c>
      <c r="U32" s="19">
        <f t="shared" si="7"/>
        <v>240</v>
      </c>
      <c r="V32">
        <f t="shared" si="8"/>
        <v>6</v>
      </c>
      <c r="W32" s="26">
        <f t="shared" si="9"/>
        <v>4</v>
      </c>
      <c r="X32" s="28">
        <f t="shared" si="10"/>
        <v>141.42857142857142</v>
      </c>
    </row>
    <row r="33" spans="1:24" ht="12.75">
      <c r="A33" s="1">
        <f>Cylinder!A33</f>
        <v>30</v>
      </c>
      <c r="B33" s="1" t="str">
        <f>Cylinder!B33</f>
        <v>Zn</v>
      </c>
      <c r="C33" s="1">
        <f>Cylinder!C33</f>
        <v>3</v>
      </c>
      <c r="D33" s="1">
        <f>Cylinder!D33</f>
        <v>2</v>
      </c>
      <c r="E33" s="1">
        <f>Cylinder!E33</f>
        <v>2</v>
      </c>
      <c r="F33" s="1">
        <f>Cylinder!F33</f>
        <v>1</v>
      </c>
      <c r="G33" s="17">
        <f>Cylinder!G33</f>
        <v>0.5</v>
      </c>
      <c r="H33">
        <f t="shared" si="1"/>
        <v>3</v>
      </c>
      <c r="I33" s="19">
        <f t="shared" si="2"/>
        <v>324</v>
      </c>
      <c r="J33">
        <f t="shared" si="3"/>
        <v>3</v>
      </c>
      <c r="K33" s="26">
        <f t="shared" si="4"/>
        <v>4</v>
      </c>
      <c r="L33" s="28">
        <f t="shared" si="5"/>
        <v>64.28571428571429</v>
      </c>
      <c r="M33" s="34">
        <f>Cylinder!A89</f>
        <v>86</v>
      </c>
      <c r="N33" s="22" t="str">
        <f>Cylinder!B89</f>
        <v>Rn</v>
      </c>
      <c r="O33" s="22">
        <f>Cylinder!C89</f>
        <v>6</v>
      </c>
      <c r="P33" s="22">
        <f>Cylinder!D89</f>
        <v>1</v>
      </c>
      <c r="Q33" s="22">
        <f>Cylinder!E89</f>
        <v>1</v>
      </c>
      <c r="R33" s="22">
        <f>Cylinder!F89</f>
        <v>1</v>
      </c>
      <c r="S33" s="23">
        <f>Cylinder!G89</f>
        <v>0.5</v>
      </c>
      <c r="T33" s="29">
        <f t="shared" si="6"/>
        <v>2</v>
      </c>
      <c r="U33" s="30">
        <f t="shared" si="7"/>
        <v>300</v>
      </c>
      <c r="V33" s="29">
        <f t="shared" si="8"/>
        <v>6</v>
      </c>
      <c r="W33" s="31">
        <f t="shared" si="9"/>
        <v>4</v>
      </c>
      <c r="X33" s="33">
        <f t="shared" si="10"/>
        <v>141.42857142857142</v>
      </c>
    </row>
    <row r="34" spans="1:24" ht="12.75">
      <c r="A34" s="1">
        <f>Cylinder!A34</f>
        <v>31</v>
      </c>
      <c r="B34" s="1" t="str">
        <f>Cylinder!B34</f>
        <v>Ga</v>
      </c>
      <c r="C34" s="1">
        <f>Cylinder!C34</f>
        <v>4</v>
      </c>
      <c r="D34" s="1">
        <f>Cylinder!D34</f>
        <v>1</v>
      </c>
      <c r="E34" s="1">
        <f>Cylinder!E34</f>
        <v>-1</v>
      </c>
      <c r="F34" s="1">
        <f>Cylinder!F34</f>
        <v>-1</v>
      </c>
      <c r="G34" s="17">
        <f>Cylinder!G34</f>
        <v>-0.5</v>
      </c>
      <c r="H34">
        <f t="shared" si="1"/>
        <v>2</v>
      </c>
      <c r="I34" s="19">
        <f t="shared" si="2"/>
        <v>0</v>
      </c>
      <c r="J34">
        <f t="shared" si="3"/>
        <v>4</v>
      </c>
      <c r="K34" s="26">
        <f t="shared" si="4"/>
        <v>2</v>
      </c>
      <c r="L34" s="28">
        <f t="shared" si="5"/>
        <v>90</v>
      </c>
      <c r="M34" s="27">
        <f>Cylinder!A90</f>
        <v>87</v>
      </c>
      <c r="N34" s="1" t="str">
        <f>Cylinder!B90</f>
        <v>Fr</v>
      </c>
      <c r="O34" s="1">
        <f>Cylinder!C90</f>
        <v>7</v>
      </c>
      <c r="P34" s="1">
        <f>Cylinder!D90</f>
        <v>0</v>
      </c>
      <c r="Q34" s="1">
        <f>Cylinder!E90</f>
        <v>0</v>
      </c>
      <c r="R34" s="1">
        <f>Cylinder!F90</f>
        <v>-1</v>
      </c>
      <c r="S34" s="17">
        <f>Cylinder!G90</f>
        <v>-0.5</v>
      </c>
      <c r="T34">
        <f t="shared" si="6"/>
        <v>1</v>
      </c>
      <c r="U34" s="19">
        <f t="shared" si="7"/>
        <v>0</v>
      </c>
      <c r="V34">
        <f t="shared" si="8"/>
        <v>7</v>
      </c>
      <c r="W34" s="26">
        <f t="shared" si="9"/>
        <v>4</v>
      </c>
      <c r="X34" s="28">
        <f t="shared" si="10"/>
        <v>167.14285714285714</v>
      </c>
    </row>
    <row r="35" spans="1:24" ht="12.75">
      <c r="A35" s="1">
        <f>Cylinder!A35</f>
        <v>32</v>
      </c>
      <c r="B35" s="1" t="str">
        <f>Cylinder!B35</f>
        <v>Ge</v>
      </c>
      <c r="C35" s="1">
        <f>Cylinder!C35</f>
        <v>4</v>
      </c>
      <c r="D35" s="1">
        <f>Cylinder!D35</f>
        <v>1</v>
      </c>
      <c r="E35" s="1">
        <f>Cylinder!E35</f>
        <v>0</v>
      </c>
      <c r="F35" s="1">
        <f>Cylinder!F35</f>
        <v>-1</v>
      </c>
      <c r="G35" s="17">
        <f>Cylinder!G35</f>
        <v>-0.5</v>
      </c>
      <c r="H35">
        <f t="shared" si="1"/>
        <v>2</v>
      </c>
      <c r="I35" s="19">
        <f t="shared" si="2"/>
        <v>60</v>
      </c>
      <c r="J35">
        <f t="shared" si="3"/>
        <v>4</v>
      </c>
      <c r="K35" s="26">
        <f t="shared" si="4"/>
        <v>2</v>
      </c>
      <c r="L35" s="28">
        <f t="shared" si="5"/>
        <v>90</v>
      </c>
      <c r="M35" s="27">
        <f>Cylinder!A91</f>
        <v>88</v>
      </c>
      <c r="N35" s="24" t="str">
        <f>Cylinder!B91</f>
        <v>Ra</v>
      </c>
      <c r="O35" s="24">
        <f>Cylinder!C91</f>
        <v>7</v>
      </c>
      <c r="P35" s="24">
        <f>Cylinder!D91</f>
        <v>0</v>
      </c>
      <c r="Q35" s="24">
        <f>Cylinder!E91</f>
        <v>0</v>
      </c>
      <c r="R35" s="24">
        <f>Cylinder!F91</f>
        <v>1</v>
      </c>
      <c r="S35" s="25">
        <f>Cylinder!G91</f>
        <v>0.5</v>
      </c>
      <c r="T35">
        <f t="shared" si="6"/>
        <v>1</v>
      </c>
      <c r="U35" s="19">
        <f t="shared" si="7"/>
        <v>180</v>
      </c>
      <c r="V35">
        <f t="shared" si="8"/>
        <v>7</v>
      </c>
      <c r="W35" s="26">
        <f t="shared" si="9"/>
        <v>4</v>
      </c>
      <c r="X35" s="28">
        <f t="shared" si="10"/>
        <v>167.14285714285714</v>
      </c>
    </row>
    <row r="36" spans="1:24" ht="12.75">
      <c r="A36" s="1">
        <f>Cylinder!A36</f>
        <v>33</v>
      </c>
      <c r="B36" s="1" t="str">
        <f>Cylinder!B36</f>
        <v>As</v>
      </c>
      <c r="C36" s="1">
        <f>Cylinder!C36</f>
        <v>4</v>
      </c>
      <c r="D36" s="1">
        <f>Cylinder!D36</f>
        <v>1</v>
      </c>
      <c r="E36" s="1">
        <f>Cylinder!E36</f>
        <v>1</v>
      </c>
      <c r="F36" s="1">
        <f>Cylinder!F36</f>
        <v>-1</v>
      </c>
      <c r="G36" s="17">
        <f>Cylinder!G36</f>
        <v>-0.5</v>
      </c>
      <c r="H36">
        <f t="shared" si="1"/>
        <v>2</v>
      </c>
      <c r="I36" s="19">
        <f t="shared" si="2"/>
        <v>120</v>
      </c>
      <c r="J36">
        <f t="shared" si="3"/>
        <v>4</v>
      </c>
      <c r="K36" s="26">
        <f t="shared" si="4"/>
        <v>2</v>
      </c>
      <c r="L36" s="28">
        <f t="shared" si="5"/>
        <v>90</v>
      </c>
      <c r="M36" s="27">
        <f>Cylinder!A92</f>
        <v>89</v>
      </c>
      <c r="N36" s="1" t="str">
        <f>Cylinder!B92</f>
        <v>Ac</v>
      </c>
      <c r="O36" s="1">
        <f>Cylinder!C92</f>
        <v>5</v>
      </c>
      <c r="P36" s="1">
        <f>Cylinder!D92</f>
        <v>3</v>
      </c>
      <c r="Q36" s="1">
        <f>Cylinder!E92</f>
        <v>-3</v>
      </c>
      <c r="R36" s="1">
        <f>Cylinder!F92</f>
        <v>-1</v>
      </c>
      <c r="S36" s="17">
        <f>Cylinder!G92</f>
        <v>-0.5</v>
      </c>
      <c r="T36">
        <f t="shared" si="6"/>
        <v>4</v>
      </c>
      <c r="U36" s="19">
        <f t="shared" si="7"/>
        <v>0</v>
      </c>
      <c r="V36">
        <f t="shared" si="8"/>
        <v>5</v>
      </c>
      <c r="W36" s="26">
        <f t="shared" si="9"/>
        <v>5</v>
      </c>
      <c r="X36" s="28">
        <f t="shared" si="10"/>
        <v>110</v>
      </c>
    </row>
    <row r="37" spans="1:24" ht="12.75">
      <c r="A37" s="1">
        <f>Cylinder!A37</f>
        <v>34</v>
      </c>
      <c r="B37" s="1" t="str">
        <f>Cylinder!B37</f>
        <v>Se</v>
      </c>
      <c r="C37" s="1">
        <f>Cylinder!C37</f>
        <v>4</v>
      </c>
      <c r="D37" s="1">
        <f>Cylinder!D37</f>
        <v>1</v>
      </c>
      <c r="E37" s="1">
        <f>Cylinder!E37</f>
        <v>-1</v>
      </c>
      <c r="F37" s="1">
        <f>Cylinder!F37</f>
        <v>1</v>
      </c>
      <c r="G37" s="17">
        <f>Cylinder!G37</f>
        <v>0.5</v>
      </c>
      <c r="H37">
        <f t="shared" si="1"/>
        <v>2</v>
      </c>
      <c r="I37" s="19">
        <f t="shared" si="2"/>
        <v>180</v>
      </c>
      <c r="J37">
        <f t="shared" si="3"/>
        <v>4</v>
      </c>
      <c r="K37" s="26">
        <f t="shared" si="4"/>
        <v>2</v>
      </c>
      <c r="L37" s="28">
        <f t="shared" si="5"/>
        <v>90</v>
      </c>
      <c r="M37" s="27">
        <f>Cylinder!A93</f>
        <v>90</v>
      </c>
      <c r="N37" s="1" t="str">
        <f>Cylinder!B93</f>
        <v>Th</v>
      </c>
      <c r="O37" s="1">
        <f>Cylinder!C93</f>
        <v>5</v>
      </c>
      <c r="P37" s="1">
        <f>Cylinder!D93</f>
        <v>3</v>
      </c>
      <c r="Q37" s="1">
        <f>Cylinder!E93</f>
        <v>-2</v>
      </c>
      <c r="R37" s="1">
        <f>Cylinder!F93</f>
        <v>-1</v>
      </c>
      <c r="S37" s="17">
        <f>Cylinder!G93</f>
        <v>-0.5</v>
      </c>
      <c r="T37">
        <f t="shared" si="6"/>
        <v>4</v>
      </c>
      <c r="U37" s="19">
        <f t="shared" si="7"/>
        <v>25.71428571428571</v>
      </c>
      <c r="V37">
        <f t="shared" si="8"/>
        <v>5</v>
      </c>
      <c r="W37" s="26">
        <f t="shared" si="9"/>
        <v>5</v>
      </c>
      <c r="X37" s="28">
        <f t="shared" si="10"/>
        <v>110</v>
      </c>
    </row>
    <row r="38" spans="1:24" ht="12.75">
      <c r="A38" s="1">
        <f>Cylinder!A38</f>
        <v>35</v>
      </c>
      <c r="B38" s="1" t="str">
        <f>Cylinder!B38</f>
        <v>Br</v>
      </c>
      <c r="C38" s="1">
        <f>Cylinder!C38</f>
        <v>4</v>
      </c>
      <c r="D38" s="1">
        <f>Cylinder!D38</f>
        <v>1</v>
      </c>
      <c r="E38" s="1">
        <f>Cylinder!E38</f>
        <v>0</v>
      </c>
      <c r="F38" s="1">
        <f>Cylinder!F38</f>
        <v>1</v>
      </c>
      <c r="G38" s="17">
        <f>Cylinder!G38</f>
        <v>0.5</v>
      </c>
      <c r="H38">
        <f t="shared" si="1"/>
        <v>2</v>
      </c>
      <c r="I38" s="19">
        <f t="shared" si="2"/>
        <v>240</v>
      </c>
      <c r="J38">
        <f t="shared" si="3"/>
        <v>4</v>
      </c>
      <c r="K38" s="26">
        <f t="shared" si="4"/>
        <v>2</v>
      </c>
      <c r="L38" s="28">
        <f t="shared" si="5"/>
        <v>90</v>
      </c>
      <c r="M38" s="27">
        <f>Cylinder!A94</f>
        <v>91</v>
      </c>
      <c r="N38" s="1" t="str">
        <f>Cylinder!B94</f>
        <v>Pa</v>
      </c>
      <c r="O38" s="1">
        <f>Cylinder!C94</f>
        <v>5</v>
      </c>
      <c r="P38" s="1">
        <f>Cylinder!D94</f>
        <v>3</v>
      </c>
      <c r="Q38" s="1">
        <f>Cylinder!E94</f>
        <v>-1</v>
      </c>
      <c r="R38" s="1">
        <f>Cylinder!F94</f>
        <v>-1</v>
      </c>
      <c r="S38" s="17">
        <f>Cylinder!G94</f>
        <v>-0.5</v>
      </c>
      <c r="T38">
        <f t="shared" si="6"/>
        <v>4</v>
      </c>
      <c r="U38" s="19">
        <f t="shared" si="7"/>
        <v>51.42857142857142</v>
      </c>
      <c r="V38">
        <f t="shared" si="8"/>
        <v>5</v>
      </c>
      <c r="W38" s="26">
        <f t="shared" si="9"/>
        <v>5</v>
      </c>
      <c r="X38" s="28">
        <f t="shared" si="10"/>
        <v>110</v>
      </c>
    </row>
    <row r="39" spans="1:24" ht="12.75">
      <c r="A39" s="22">
        <f>Cylinder!A39</f>
        <v>36</v>
      </c>
      <c r="B39" s="22" t="str">
        <f>Cylinder!B39</f>
        <v>Kr</v>
      </c>
      <c r="C39" s="22">
        <f>Cylinder!C39</f>
        <v>4</v>
      </c>
      <c r="D39" s="22">
        <f>Cylinder!D39</f>
        <v>1</v>
      </c>
      <c r="E39" s="22">
        <f>Cylinder!E39</f>
        <v>1</v>
      </c>
      <c r="F39" s="22">
        <f>Cylinder!F39</f>
        <v>1</v>
      </c>
      <c r="G39" s="23">
        <f>Cylinder!G39</f>
        <v>0.5</v>
      </c>
      <c r="H39" s="29">
        <f t="shared" si="1"/>
        <v>2</v>
      </c>
      <c r="I39" s="30">
        <f t="shared" si="2"/>
        <v>300</v>
      </c>
      <c r="J39" s="29">
        <f t="shared" si="3"/>
        <v>4</v>
      </c>
      <c r="K39" s="31">
        <f t="shared" si="4"/>
        <v>2</v>
      </c>
      <c r="L39" s="32">
        <f t="shared" si="5"/>
        <v>90</v>
      </c>
      <c r="M39" s="27">
        <f>Cylinder!A95</f>
        <v>92</v>
      </c>
      <c r="N39" s="1" t="str">
        <f>Cylinder!B95</f>
        <v>U</v>
      </c>
      <c r="O39" s="1">
        <f>Cylinder!C95</f>
        <v>5</v>
      </c>
      <c r="P39" s="1">
        <f>Cylinder!D95</f>
        <v>3</v>
      </c>
      <c r="Q39" s="1">
        <f>Cylinder!E95</f>
        <v>0</v>
      </c>
      <c r="R39" s="1">
        <f>Cylinder!F95</f>
        <v>-1</v>
      </c>
      <c r="S39" s="17">
        <f>Cylinder!G95</f>
        <v>-0.5</v>
      </c>
      <c r="T39">
        <f t="shared" si="6"/>
        <v>4</v>
      </c>
      <c r="U39" s="19">
        <f t="shared" si="7"/>
        <v>77.14285714285714</v>
      </c>
      <c r="V39">
        <f t="shared" si="8"/>
        <v>5</v>
      </c>
      <c r="W39" s="26">
        <f t="shared" si="9"/>
        <v>5</v>
      </c>
      <c r="X39" s="28">
        <f t="shared" si="10"/>
        <v>110</v>
      </c>
    </row>
    <row r="40" spans="1:24" ht="12.75">
      <c r="A40" s="1">
        <f>Cylinder!A40</f>
        <v>37</v>
      </c>
      <c r="B40" s="1" t="str">
        <f>Cylinder!B40</f>
        <v>Rb</v>
      </c>
      <c r="C40" s="1">
        <f>Cylinder!C40</f>
        <v>5</v>
      </c>
      <c r="D40" s="1">
        <f>Cylinder!D40</f>
        <v>0</v>
      </c>
      <c r="E40" s="1">
        <f>Cylinder!E40</f>
        <v>0</v>
      </c>
      <c r="F40" s="1">
        <f>Cylinder!F40</f>
        <v>-1</v>
      </c>
      <c r="G40" s="17">
        <f>Cylinder!G40</f>
        <v>-0.5</v>
      </c>
      <c r="H40">
        <f t="shared" si="1"/>
        <v>1</v>
      </c>
      <c r="I40" s="19">
        <f t="shared" si="2"/>
        <v>0</v>
      </c>
      <c r="J40">
        <f t="shared" si="3"/>
        <v>5</v>
      </c>
      <c r="K40" s="26">
        <f t="shared" si="4"/>
        <v>2</v>
      </c>
      <c r="L40" s="28">
        <f t="shared" si="5"/>
        <v>150</v>
      </c>
      <c r="M40" s="27">
        <f>Cylinder!A96</f>
        <v>93</v>
      </c>
      <c r="N40" s="1" t="str">
        <f>Cylinder!B96</f>
        <v>Np</v>
      </c>
      <c r="O40" s="1">
        <f>Cylinder!C96</f>
        <v>5</v>
      </c>
      <c r="P40" s="1">
        <f>Cylinder!D96</f>
        <v>3</v>
      </c>
      <c r="Q40" s="1">
        <f>Cylinder!E96</f>
        <v>1</v>
      </c>
      <c r="R40" s="1">
        <f>Cylinder!F96</f>
        <v>-1</v>
      </c>
      <c r="S40" s="17">
        <f>Cylinder!G96</f>
        <v>-0.5</v>
      </c>
      <c r="T40">
        <f t="shared" si="6"/>
        <v>4</v>
      </c>
      <c r="U40" s="19">
        <f t="shared" si="7"/>
        <v>102.85714285714285</v>
      </c>
      <c r="V40">
        <f t="shared" si="8"/>
        <v>5</v>
      </c>
      <c r="W40" s="26">
        <f t="shared" si="9"/>
        <v>5</v>
      </c>
      <c r="X40" s="28">
        <f t="shared" si="10"/>
        <v>110</v>
      </c>
    </row>
    <row r="41" spans="1:24" ht="12.75">
      <c r="A41" s="1">
        <f>Cylinder!A41</f>
        <v>38</v>
      </c>
      <c r="B41" s="1" t="str">
        <f>Cylinder!B41</f>
        <v>Sr</v>
      </c>
      <c r="C41" s="1">
        <f>Cylinder!C41</f>
        <v>5</v>
      </c>
      <c r="D41" s="1">
        <f>Cylinder!D41</f>
        <v>0</v>
      </c>
      <c r="E41" s="1">
        <f>Cylinder!E41</f>
        <v>0</v>
      </c>
      <c r="F41" s="1">
        <f>Cylinder!F41</f>
        <v>1</v>
      </c>
      <c r="G41" s="17">
        <f>Cylinder!G41</f>
        <v>0.5</v>
      </c>
      <c r="H41">
        <f t="shared" si="1"/>
        <v>1</v>
      </c>
      <c r="I41" s="19">
        <f t="shared" si="2"/>
        <v>180</v>
      </c>
      <c r="J41">
        <f t="shared" si="3"/>
        <v>5</v>
      </c>
      <c r="K41" s="26">
        <f t="shared" si="4"/>
        <v>2</v>
      </c>
      <c r="L41" s="28">
        <f t="shared" si="5"/>
        <v>150</v>
      </c>
      <c r="M41" s="27">
        <f>Cylinder!A97</f>
        <v>94</v>
      </c>
      <c r="N41" s="1" t="str">
        <f>Cylinder!B97</f>
        <v>Pu</v>
      </c>
      <c r="O41" s="1">
        <f>Cylinder!C97</f>
        <v>5</v>
      </c>
      <c r="P41" s="1">
        <f>Cylinder!D97</f>
        <v>3</v>
      </c>
      <c r="Q41" s="1">
        <f>Cylinder!E97</f>
        <v>2</v>
      </c>
      <c r="R41" s="1">
        <f>Cylinder!F97</f>
        <v>-1</v>
      </c>
      <c r="S41" s="17">
        <f>Cylinder!G97</f>
        <v>-0.5</v>
      </c>
      <c r="T41">
        <f t="shared" si="6"/>
        <v>4</v>
      </c>
      <c r="U41" s="19">
        <f t="shared" si="7"/>
        <v>128.57142857142858</v>
      </c>
      <c r="V41">
        <f t="shared" si="8"/>
        <v>5</v>
      </c>
      <c r="W41" s="26">
        <f t="shared" si="9"/>
        <v>5</v>
      </c>
      <c r="X41" s="28">
        <f t="shared" si="10"/>
        <v>110</v>
      </c>
    </row>
    <row r="42" spans="1:24" ht="12.75">
      <c r="A42" s="1">
        <f>Cylinder!A42</f>
        <v>39</v>
      </c>
      <c r="B42" s="1" t="str">
        <f>Cylinder!B42</f>
        <v>Y</v>
      </c>
      <c r="C42" s="1">
        <f>Cylinder!C42</f>
        <v>4</v>
      </c>
      <c r="D42" s="1">
        <f>Cylinder!D42</f>
        <v>2</v>
      </c>
      <c r="E42" s="1">
        <f>Cylinder!E42</f>
        <v>-2</v>
      </c>
      <c r="F42" s="1">
        <f>Cylinder!F42</f>
        <v>-1</v>
      </c>
      <c r="G42" s="17">
        <f>Cylinder!G42</f>
        <v>-0.5</v>
      </c>
      <c r="H42">
        <f t="shared" si="1"/>
        <v>3</v>
      </c>
      <c r="I42" s="19">
        <f t="shared" si="2"/>
        <v>0</v>
      </c>
      <c r="J42">
        <f t="shared" si="3"/>
        <v>4</v>
      </c>
      <c r="K42" s="26">
        <f t="shared" si="4"/>
        <v>3</v>
      </c>
      <c r="L42" s="28">
        <f t="shared" si="5"/>
        <v>90</v>
      </c>
      <c r="M42" s="27">
        <f>Cylinder!A98</f>
        <v>95</v>
      </c>
      <c r="N42" s="1" t="str">
        <f>Cylinder!B98</f>
        <v>Am</v>
      </c>
      <c r="O42" s="1">
        <f>Cylinder!C98</f>
        <v>5</v>
      </c>
      <c r="P42" s="1">
        <f>Cylinder!D98</f>
        <v>3</v>
      </c>
      <c r="Q42" s="1">
        <f>Cylinder!E98</f>
        <v>3</v>
      </c>
      <c r="R42" s="1">
        <f>Cylinder!F98</f>
        <v>-1</v>
      </c>
      <c r="S42" s="17">
        <f>Cylinder!G98</f>
        <v>-0.5</v>
      </c>
      <c r="T42">
        <f t="shared" si="6"/>
        <v>4</v>
      </c>
      <c r="U42" s="19">
        <f t="shared" si="7"/>
        <v>154.28571428571428</v>
      </c>
      <c r="V42">
        <f t="shared" si="8"/>
        <v>5</v>
      </c>
      <c r="W42" s="26">
        <f t="shared" si="9"/>
        <v>5</v>
      </c>
      <c r="X42" s="28">
        <f t="shared" si="10"/>
        <v>110</v>
      </c>
    </row>
    <row r="43" spans="1:24" ht="12.75">
      <c r="A43" s="1">
        <f>Cylinder!A43</f>
        <v>40</v>
      </c>
      <c r="B43" s="1" t="str">
        <f>Cylinder!B43</f>
        <v>Zr</v>
      </c>
      <c r="C43" s="1">
        <f>Cylinder!C43</f>
        <v>4</v>
      </c>
      <c r="D43" s="1">
        <f>Cylinder!D43</f>
        <v>2</v>
      </c>
      <c r="E43" s="1">
        <f>Cylinder!E43</f>
        <v>-1</v>
      </c>
      <c r="F43" s="1">
        <f>Cylinder!F43</f>
        <v>-1</v>
      </c>
      <c r="G43" s="17">
        <f>Cylinder!G43</f>
        <v>-0.5</v>
      </c>
      <c r="H43">
        <f t="shared" si="1"/>
        <v>3</v>
      </c>
      <c r="I43" s="19">
        <f t="shared" si="2"/>
        <v>36</v>
      </c>
      <c r="J43">
        <f t="shared" si="3"/>
        <v>4</v>
      </c>
      <c r="K43" s="26">
        <f t="shared" si="4"/>
        <v>3</v>
      </c>
      <c r="L43" s="28">
        <f t="shared" si="5"/>
        <v>90</v>
      </c>
      <c r="M43" s="27">
        <f>Cylinder!A99</f>
        <v>96</v>
      </c>
      <c r="N43" s="1" t="str">
        <f>Cylinder!B99</f>
        <v>Cm</v>
      </c>
      <c r="O43" s="1">
        <f>Cylinder!C99</f>
        <v>5</v>
      </c>
      <c r="P43" s="1">
        <f>Cylinder!D99</f>
        <v>3</v>
      </c>
      <c r="Q43" s="1">
        <f>Cylinder!E99</f>
        <v>-3</v>
      </c>
      <c r="R43" s="1">
        <f>Cylinder!F99</f>
        <v>1</v>
      </c>
      <c r="S43" s="17">
        <f>Cylinder!G99</f>
        <v>0.5</v>
      </c>
      <c r="T43">
        <f t="shared" si="6"/>
        <v>4</v>
      </c>
      <c r="U43" s="19">
        <f t="shared" si="7"/>
        <v>180</v>
      </c>
      <c r="V43">
        <f t="shared" si="8"/>
        <v>5</v>
      </c>
      <c r="W43" s="26">
        <f t="shared" si="9"/>
        <v>5</v>
      </c>
      <c r="X43" s="28">
        <f t="shared" si="10"/>
        <v>110</v>
      </c>
    </row>
    <row r="44" spans="1:24" ht="12.75">
      <c r="A44" s="1">
        <f>Cylinder!A44</f>
        <v>41</v>
      </c>
      <c r="B44" s="1" t="str">
        <f>Cylinder!B44</f>
        <v>Nb</v>
      </c>
      <c r="C44" s="1">
        <f>Cylinder!C44</f>
        <v>4</v>
      </c>
      <c r="D44" s="1">
        <f>Cylinder!D44</f>
        <v>2</v>
      </c>
      <c r="E44" s="1">
        <f>Cylinder!E44</f>
        <v>0</v>
      </c>
      <c r="F44" s="1">
        <f>Cylinder!F44</f>
        <v>-1</v>
      </c>
      <c r="G44" s="17">
        <f>Cylinder!G44</f>
        <v>-0.5</v>
      </c>
      <c r="H44">
        <f t="shared" si="1"/>
        <v>3</v>
      </c>
      <c r="I44" s="19">
        <f t="shared" si="2"/>
        <v>72</v>
      </c>
      <c r="J44">
        <f t="shared" si="3"/>
        <v>4</v>
      </c>
      <c r="K44" s="26">
        <f t="shared" si="4"/>
        <v>3</v>
      </c>
      <c r="L44" s="28">
        <f t="shared" si="5"/>
        <v>90</v>
      </c>
      <c r="M44" s="27">
        <f>Cylinder!A100</f>
        <v>97</v>
      </c>
      <c r="N44" s="1" t="str">
        <f>Cylinder!B100</f>
        <v>Bk</v>
      </c>
      <c r="O44" s="1">
        <f>Cylinder!C100</f>
        <v>5</v>
      </c>
      <c r="P44" s="1">
        <f>Cylinder!D100</f>
        <v>3</v>
      </c>
      <c r="Q44" s="1">
        <f>Cylinder!E100</f>
        <v>-2</v>
      </c>
      <c r="R44" s="1">
        <f>Cylinder!F100</f>
        <v>1</v>
      </c>
      <c r="S44" s="17">
        <f>Cylinder!G100</f>
        <v>0.5</v>
      </c>
      <c r="T44">
        <f t="shared" si="6"/>
        <v>4</v>
      </c>
      <c r="U44" s="19">
        <f t="shared" si="7"/>
        <v>205.7142857142857</v>
      </c>
      <c r="V44">
        <f t="shared" si="8"/>
        <v>5</v>
      </c>
      <c r="W44" s="26">
        <f t="shared" si="9"/>
        <v>5</v>
      </c>
      <c r="X44" s="28">
        <f t="shared" si="10"/>
        <v>110</v>
      </c>
    </row>
    <row r="45" spans="1:24" ht="12.75">
      <c r="A45" s="1">
        <f>Cylinder!A45</f>
        <v>42</v>
      </c>
      <c r="B45" s="1" t="str">
        <f>Cylinder!B45</f>
        <v>Mo</v>
      </c>
      <c r="C45" s="1">
        <f>Cylinder!C45</f>
        <v>4</v>
      </c>
      <c r="D45" s="1">
        <f>Cylinder!D45</f>
        <v>2</v>
      </c>
      <c r="E45" s="1">
        <f>Cylinder!E45</f>
        <v>1</v>
      </c>
      <c r="F45" s="1">
        <f>Cylinder!F45</f>
        <v>-1</v>
      </c>
      <c r="G45" s="17">
        <f>Cylinder!G45</f>
        <v>-0.5</v>
      </c>
      <c r="H45">
        <f t="shared" si="1"/>
        <v>3</v>
      </c>
      <c r="I45" s="19">
        <f t="shared" si="2"/>
        <v>108</v>
      </c>
      <c r="J45">
        <f t="shared" si="3"/>
        <v>4</v>
      </c>
      <c r="K45" s="26">
        <f t="shared" si="4"/>
        <v>3</v>
      </c>
      <c r="L45" s="28">
        <f t="shared" si="5"/>
        <v>90</v>
      </c>
      <c r="M45" s="27">
        <f>Cylinder!A101</f>
        <v>98</v>
      </c>
      <c r="N45" s="1" t="str">
        <f>Cylinder!B101</f>
        <v>Cf</v>
      </c>
      <c r="O45" s="1">
        <f>Cylinder!C101</f>
        <v>5</v>
      </c>
      <c r="P45" s="1">
        <f>Cylinder!D101</f>
        <v>3</v>
      </c>
      <c r="Q45" s="1">
        <f>Cylinder!E101</f>
        <v>-1</v>
      </c>
      <c r="R45" s="1">
        <f>Cylinder!F101</f>
        <v>1</v>
      </c>
      <c r="S45" s="17">
        <f>Cylinder!G101</f>
        <v>0.5</v>
      </c>
      <c r="T45">
        <f t="shared" si="6"/>
        <v>4</v>
      </c>
      <c r="U45" s="19">
        <f t="shared" si="7"/>
        <v>231.42857142857142</v>
      </c>
      <c r="V45">
        <f t="shared" si="8"/>
        <v>5</v>
      </c>
      <c r="W45" s="26">
        <f t="shared" si="9"/>
        <v>5</v>
      </c>
      <c r="X45" s="28">
        <f t="shared" si="10"/>
        <v>110</v>
      </c>
    </row>
    <row r="46" spans="1:24" ht="12.75">
      <c r="A46" s="1">
        <f>Cylinder!A46</f>
        <v>43</v>
      </c>
      <c r="B46" s="1" t="str">
        <f>Cylinder!B46</f>
        <v>Tc</v>
      </c>
      <c r="C46" s="1">
        <f>Cylinder!C46</f>
        <v>4</v>
      </c>
      <c r="D46" s="1">
        <f>Cylinder!D46</f>
        <v>2</v>
      </c>
      <c r="E46" s="1">
        <f>Cylinder!E46</f>
        <v>2</v>
      </c>
      <c r="F46" s="1">
        <f>Cylinder!F46</f>
        <v>-1</v>
      </c>
      <c r="G46" s="17">
        <f>Cylinder!G46</f>
        <v>-0.5</v>
      </c>
      <c r="H46">
        <f t="shared" si="1"/>
        <v>3</v>
      </c>
      <c r="I46" s="19">
        <f t="shared" si="2"/>
        <v>144</v>
      </c>
      <c r="J46">
        <f t="shared" si="3"/>
        <v>4</v>
      </c>
      <c r="K46" s="26">
        <f t="shared" si="4"/>
        <v>3</v>
      </c>
      <c r="L46" s="28">
        <f t="shared" si="5"/>
        <v>90</v>
      </c>
      <c r="M46" s="27">
        <f>Cylinder!A102</f>
        <v>99</v>
      </c>
      <c r="N46" s="1" t="str">
        <f>Cylinder!B102</f>
        <v>Es</v>
      </c>
      <c r="O46" s="1">
        <f>Cylinder!C102</f>
        <v>5</v>
      </c>
      <c r="P46" s="1">
        <f>Cylinder!D102</f>
        <v>3</v>
      </c>
      <c r="Q46" s="1">
        <f>Cylinder!E102</f>
        <v>0</v>
      </c>
      <c r="R46" s="1">
        <f>Cylinder!F102</f>
        <v>1</v>
      </c>
      <c r="S46" s="17">
        <f>Cylinder!G102</f>
        <v>0.5</v>
      </c>
      <c r="T46">
        <f t="shared" si="6"/>
        <v>4</v>
      </c>
      <c r="U46" s="19">
        <f t="shared" si="7"/>
        <v>257.14285714285717</v>
      </c>
      <c r="V46">
        <f t="shared" si="8"/>
        <v>5</v>
      </c>
      <c r="W46" s="26">
        <f t="shared" si="9"/>
        <v>5</v>
      </c>
      <c r="X46" s="28">
        <f t="shared" si="10"/>
        <v>110</v>
      </c>
    </row>
    <row r="47" spans="1:24" ht="12.75">
      <c r="A47" s="1">
        <f>Cylinder!A47</f>
        <v>44</v>
      </c>
      <c r="B47" s="1" t="str">
        <f>Cylinder!B47</f>
        <v>Ru</v>
      </c>
      <c r="C47" s="1">
        <f>Cylinder!C47</f>
        <v>4</v>
      </c>
      <c r="D47" s="1">
        <f>Cylinder!D47</f>
        <v>2</v>
      </c>
      <c r="E47" s="1">
        <f>Cylinder!E47</f>
        <v>-2</v>
      </c>
      <c r="F47" s="1">
        <f>Cylinder!F47</f>
        <v>1</v>
      </c>
      <c r="G47" s="17">
        <f>Cylinder!G47</f>
        <v>0.5</v>
      </c>
      <c r="H47">
        <f t="shared" si="1"/>
        <v>3</v>
      </c>
      <c r="I47" s="19">
        <f t="shared" si="2"/>
        <v>180</v>
      </c>
      <c r="J47">
        <f t="shared" si="3"/>
        <v>4</v>
      </c>
      <c r="K47" s="26">
        <f t="shared" si="4"/>
        <v>3</v>
      </c>
      <c r="L47" s="28">
        <f t="shared" si="5"/>
        <v>90</v>
      </c>
      <c r="M47" s="27">
        <f>Cylinder!A103</f>
        <v>100</v>
      </c>
      <c r="N47" s="1" t="str">
        <f>Cylinder!B103</f>
        <v>Fm</v>
      </c>
      <c r="O47" s="1">
        <f>Cylinder!C103</f>
        <v>5</v>
      </c>
      <c r="P47" s="1">
        <f>Cylinder!D103</f>
        <v>3</v>
      </c>
      <c r="Q47" s="1">
        <f>Cylinder!E103</f>
        <v>1</v>
      </c>
      <c r="R47" s="1">
        <f>Cylinder!F103</f>
        <v>1</v>
      </c>
      <c r="S47" s="17">
        <f>Cylinder!G103</f>
        <v>0.5</v>
      </c>
      <c r="T47">
        <f t="shared" si="6"/>
        <v>4</v>
      </c>
      <c r="U47" s="19">
        <f t="shared" si="7"/>
        <v>282.85714285714283</v>
      </c>
      <c r="V47">
        <f t="shared" si="8"/>
        <v>5</v>
      </c>
      <c r="W47" s="26">
        <f t="shared" si="9"/>
        <v>5</v>
      </c>
      <c r="X47" s="28">
        <f t="shared" si="10"/>
        <v>110</v>
      </c>
    </row>
    <row r="48" spans="1:24" ht="12.75">
      <c r="A48" s="1">
        <f>Cylinder!A48</f>
        <v>45</v>
      </c>
      <c r="B48" s="1" t="str">
        <f>Cylinder!B48</f>
        <v>Rh</v>
      </c>
      <c r="C48" s="1">
        <f>Cylinder!C48</f>
        <v>4</v>
      </c>
      <c r="D48" s="1">
        <f>Cylinder!D48</f>
        <v>2</v>
      </c>
      <c r="E48" s="1">
        <f>Cylinder!E48</f>
        <v>-1</v>
      </c>
      <c r="F48" s="1">
        <f>Cylinder!F48</f>
        <v>1</v>
      </c>
      <c r="G48" s="17">
        <f>Cylinder!G48</f>
        <v>0.5</v>
      </c>
      <c r="H48">
        <f t="shared" si="1"/>
        <v>3</v>
      </c>
      <c r="I48" s="19">
        <f t="shared" si="2"/>
        <v>216</v>
      </c>
      <c r="J48">
        <f t="shared" si="3"/>
        <v>4</v>
      </c>
      <c r="K48" s="26">
        <f t="shared" si="4"/>
        <v>3</v>
      </c>
      <c r="L48" s="28">
        <f t="shared" si="5"/>
        <v>90</v>
      </c>
      <c r="M48" s="27">
        <f>Cylinder!A104</f>
        <v>101</v>
      </c>
      <c r="N48" s="1" t="str">
        <f>Cylinder!B104</f>
        <v>Md</v>
      </c>
      <c r="O48" s="1">
        <f>Cylinder!C104</f>
        <v>5</v>
      </c>
      <c r="P48" s="1">
        <f>Cylinder!D104</f>
        <v>3</v>
      </c>
      <c r="Q48" s="1">
        <f>Cylinder!E104</f>
        <v>2</v>
      </c>
      <c r="R48" s="1">
        <f>Cylinder!F104</f>
        <v>1</v>
      </c>
      <c r="S48" s="17">
        <f>Cylinder!G104</f>
        <v>0.5</v>
      </c>
      <c r="T48">
        <f t="shared" si="6"/>
        <v>4</v>
      </c>
      <c r="U48" s="19">
        <f t="shared" si="7"/>
        <v>308.5714285714286</v>
      </c>
      <c r="V48">
        <f t="shared" si="8"/>
        <v>5</v>
      </c>
      <c r="W48" s="26">
        <f t="shared" si="9"/>
        <v>5</v>
      </c>
      <c r="X48" s="28">
        <f t="shared" si="10"/>
        <v>110</v>
      </c>
    </row>
    <row r="49" spans="1:24" ht="12.75">
      <c r="A49" s="1">
        <f>Cylinder!A49</f>
        <v>46</v>
      </c>
      <c r="B49" s="1" t="str">
        <f>Cylinder!B49</f>
        <v>Pd</v>
      </c>
      <c r="C49" s="1">
        <f>Cylinder!C49</f>
        <v>4</v>
      </c>
      <c r="D49" s="1">
        <f>Cylinder!D49</f>
        <v>2</v>
      </c>
      <c r="E49" s="1">
        <f>Cylinder!E49</f>
        <v>0</v>
      </c>
      <c r="F49" s="1">
        <f>Cylinder!F49</f>
        <v>1</v>
      </c>
      <c r="G49" s="17">
        <f>Cylinder!G49</f>
        <v>0.5</v>
      </c>
      <c r="H49">
        <f t="shared" si="1"/>
        <v>3</v>
      </c>
      <c r="I49" s="19">
        <f t="shared" si="2"/>
        <v>251.99999999999997</v>
      </c>
      <c r="J49">
        <f t="shared" si="3"/>
        <v>4</v>
      </c>
      <c r="K49" s="26">
        <f t="shared" si="4"/>
        <v>3</v>
      </c>
      <c r="L49" s="28">
        <f t="shared" si="5"/>
        <v>90</v>
      </c>
      <c r="M49" s="27">
        <f>Cylinder!A105</f>
        <v>102</v>
      </c>
      <c r="N49" s="1" t="str">
        <f>Cylinder!B105</f>
        <v>No</v>
      </c>
      <c r="O49" s="1">
        <f>Cylinder!C105</f>
        <v>5</v>
      </c>
      <c r="P49" s="1">
        <f>Cylinder!D105</f>
        <v>3</v>
      </c>
      <c r="Q49" s="1">
        <f>Cylinder!E105</f>
        <v>3</v>
      </c>
      <c r="R49" s="1">
        <f>Cylinder!F105</f>
        <v>1</v>
      </c>
      <c r="S49" s="17">
        <f>Cylinder!G105</f>
        <v>0.5</v>
      </c>
      <c r="T49">
        <f t="shared" si="6"/>
        <v>4</v>
      </c>
      <c r="U49" s="19">
        <f t="shared" si="7"/>
        <v>334.2857142857143</v>
      </c>
      <c r="V49">
        <f t="shared" si="8"/>
        <v>5</v>
      </c>
      <c r="W49" s="26">
        <f t="shared" si="9"/>
        <v>5</v>
      </c>
      <c r="X49" s="28">
        <f t="shared" si="10"/>
        <v>110</v>
      </c>
    </row>
    <row r="50" spans="1:24" ht="12.75">
      <c r="A50" s="1">
        <f>Cylinder!A50</f>
        <v>47</v>
      </c>
      <c r="B50" s="1" t="str">
        <f>Cylinder!B50</f>
        <v>Ag</v>
      </c>
      <c r="C50" s="1">
        <f>Cylinder!C50</f>
        <v>4</v>
      </c>
      <c r="D50" s="1">
        <f>Cylinder!D50</f>
        <v>2</v>
      </c>
      <c r="E50" s="1">
        <f>Cylinder!E50</f>
        <v>1</v>
      </c>
      <c r="F50" s="1">
        <f>Cylinder!F50</f>
        <v>1</v>
      </c>
      <c r="G50" s="17">
        <f>Cylinder!G50</f>
        <v>0.5</v>
      </c>
      <c r="H50">
        <f t="shared" si="1"/>
        <v>3</v>
      </c>
      <c r="I50" s="19">
        <f t="shared" si="2"/>
        <v>288</v>
      </c>
      <c r="J50">
        <f t="shared" si="3"/>
        <v>4</v>
      </c>
      <c r="K50" s="26">
        <f t="shared" si="4"/>
        <v>3</v>
      </c>
      <c r="L50" s="28">
        <f t="shared" si="5"/>
        <v>90</v>
      </c>
      <c r="M50" s="27">
        <f>Cylinder!A106</f>
        <v>103</v>
      </c>
      <c r="N50" s="1" t="str">
        <f>Cylinder!B106</f>
        <v>Lr</v>
      </c>
      <c r="O50" s="1">
        <f>Cylinder!C106</f>
        <v>6</v>
      </c>
      <c r="P50" s="1">
        <f>Cylinder!D106</f>
        <v>2</v>
      </c>
      <c r="Q50" s="1">
        <f>Cylinder!E106</f>
        <v>-2</v>
      </c>
      <c r="R50" s="1">
        <f>Cylinder!F106</f>
        <v>-1</v>
      </c>
      <c r="S50" s="17">
        <f>Cylinder!G106</f>
        <v>-0.5</v>
      </c>
      <c r="T50">
        <f t="shared" si="6"/>
        <v>3</v>
      </c>
      <c r="U50" s="19">
        <f t="shared" si="7"/>
        <v>0</v>
      </c>
      <c r="V50">
        <f t="shared" si="8"/>
        <v>6</v>
      </c>
      <c r="W50" s="26">
        <f t="shared" si="9"/>
        <v>5</v>
      </c>
      <c r="X50" s="28">
        <f t="shared" si="10"/>
        <v>130</v>
      </c>
    </row>
    <row r="51" spans="1:24" ht="12.75">
      <c r="A51" s="1">
        <f>Cylinder!A51</f>
        <v>48</v>
      </c>
      <c r="B51" s="1" t="str">
        <f>Cylinder!B51</f>
        <v>Cd</v>
      </c>
      <c r="C51" s="1">
        <f>Cylinder!C51</f>
        <v>4</v>
      </c>
      <c r="D51" s="1">
        <f>Cylinder!D51</f>
        <v>2</v>
      </c>
      <c r="E51" s="1">
        <f>Cylinder!E51</f>
        <v>2</v>
      </c>
      <c r="F51" s="1">
        <f>Cylinder!F51</f>
        <v>1</v>
      </c>
      <c r="G51" s="17">
        <f>Cylinder!G51</f>
        <v>0.5</v>
      </c>
      <c r="H51">
        <f t="shared" si="1"/>
        <v>3</v>
      </c>
      <c r="I51" s="19">
        <f t="shared" si="2"/>
        <v>324</v>
      </c>
      <c r="J51">
        <f t="shared" si="3"/>
        <v>4</v>
      </c>
      <c r="K51" s="26">
        <f t="shared" si="4"/>
        <v>3</v>
      </c>
      <c r="L51" s="28">
        <f t="shared" si="5"/>
        <v>90</v>
      </c>
      <c r="M51" s="27">
        <f>Cylinder!A107</f>
        <v>104</v>
      </c>
      <c r="N51" s="1" t="str">
        <f>Cylinder!B107</f>
        <v>Rf</v>
      </c>
      <c r="O51" s="1">
        <f>Cylinder!C107</f>
        <v>6</v>
      </c>
      <c r="P51" s="1">
        <f>Cylinder!D107</f>
        <v>2</v>
      </c>
      <c r="Q51" s="1">
        <f>Cylinder!E107</f>
        <v>-1</v>
      </c>
      <c r="R51" s="1">
        <f>Cylinder!F107</f>
        <v>-1</v>
      </c>
      <c r="S51" s="17">
        <f>Cylinder!G107</f>
        <v>-0.5</v>
      </c>
      <c r="T51">
        <f t="shared" si="6"/>
        <v>3</v>
      </c>
      <c r="U51" s="19">
        <f t="shared" si="7"/>
        <v>36</v>
      </c>
      <c r="V51">
        <f t="shared" si="8"/>
        <v>6</v>
      </c>
      <c r="W51" s="26">
        <f t="shared" si="9"/>
        <v>5</v>
      </c>
      <c r="X51" s="28">
        <f t="shared" si="10"/>
        <v>130</v>
      </c>
    </row>
    <row r="52" spans="1:24" ht="12.75">
      <c r="A52" s="1">
        <f>Cylinder!A52</f>
        <v>49</v>
      </c>
      <c r="B52" s="1" t="str">
        <f>Cylinder!B52</f>
        <v>In</v>
      </c>
      <c r="C52" s="1">
        <f>Cylinder!C52</f>
        <v>5</v>
      </c>
      <c r="D52" s="1">
        <f>Cylinder!D52</f>
        <v>1</v>
      </c>
      <c r="E52" s="1">
        <f>Cylinder!E52</f>
        <v>-1</v>
      </c>
      <c r="F52" s="1">
        <f>Cylinder!F52</f>
        <v>-1</v>
      </c>
      <c r="G52" s="17">
        <f>Cylinder!G52</f>
        <v>-0.5</v>
      </c>
      <c r="H52">
        <f t="shared" si="1"/>
        <v>2</v>
      </c>
      <c r="I52" s="19">
        <f t="shared" si="2"/>
        <v>0</v>
      </c>
      <c r="J52">
        <f t="shared" si="3"/>
        <v>5</v>
      </c>
      <c r="K52" s="26">
        <f t="shared" si="4"/>
        <v>3</v>
      </c>
      <c r="L52" s="28">
        <f t="shared" si="5"/>
        <v>126</v>
      </c>
      <c r="M52" s="27">
        <f>Cylinder!A108</f>
        <v>105</v>
      </c>
      <c r="N52" s="1" t="str">
        <f>Cylinder!B108</f>
        <v>Db</v>
      </c>
      <c r="O52" s="1">
        <f>Cylinder!C108</f>
        <v>6</v>
      </c>
      <c r="P52" s="1">
        <f>Cylinder!D108</f>
        <v>2</v>
      </c>
      <c r="Q52" s="1">
        <f>Cylinder!E108</f>
        <v>0</v>
      </c>
      <c r="R52" s="1">
        <f>Cylinder!F108</f>
        <v>-1</v>
      </c>
      <c r="S52" s="17">
        <f>Cylinder!G108</f>
        <v>-0.5</v>
      </c>
      <c r="T52">
        <f t="shared" si="6"/>
        <v>3</v>
      </c>
      <c r="U52" s="19">
        <f t="shared" si="7"/>
        <v>72</v>
      </c>
      <c r="V52">
        <f t="shared" si="8"/>
        <v>6</v>
      </c>
      <c r="W52" s="26">
        <f t="shared" si="9"/>
        <v>5</v>
      </c>
      <c r="X52" s="28">
        <f t="shared" si="10"/>
        <v>130</v>
      </c>
    </row>
    <row r="53" spans="1:24" ht="12.75">
      <c r="A53" s="1">
        <f>Cylinder!A53</f>
        <v>50</v>
      </c>
      <c r="B53" s="1" t="str">
        <f>Cylinder!B53</f>
        <v>Sn</v>
      </c>
      <c r="C53" s="1">
        <f>Cylinder!C53</f>
        <v>5</v>
      </c>
      <c r="D53" s="1">
        <f>Cylinder!D53</f>
        <v>1</v>
      </c>
      <c r="E53" s="1">
        <f>Cylinder!E53</f>
        <v>0</v>
      </c>
      <c r="F53" s="1">
        <f>Cylinder!F53</f>
        <v>-1</v>
      </c>
      <c r="G53" s="17">
        <f>Cylinder!G53</f>
        <v>-0.5</v>
      </c>
      <c r="H53">
        <f t="shared" si="1"/>
        <v>2</v>
      </c>
      <c r="I53" s="19">
        <f t="shared" si="2"/>
        <v>60</v>
      </c>
      <c r="J53">
        <f t="shared" si="3"/>
        <v>5</v>
      </c>
      <c r="K53" s="26">
        <f t="shared" si="4"/>
        <v>3</v>
      </c>
      <c r="L53" s="28">
        <f t="shared" si="5"/>
        <v>126</v>
      </c>
      <c r="M53" s="27">
        <f>Cylinder!A109</f>
        <v>106</v>
      </c>
      <c r="N53" s="1" t="str">
        <f>Cylinder!B109</f>
        <v>Sg</v>
      </c>
      <c r="O53" s="1">
        <f>Cylinder!C109</f>
        <v>6</v>
      </c>
      <c r="P53" s="1">
        <f>Cylinder!D109</f>
        <v>2</v>
      </c>
      <c r="Q53" s="1">
        <f>Cylinder!E109</f>
        <v>1</v>
      </c>
      <c r="R53" s="1">
        <f>Cylinder!F109</f>
        <v>-1</v>
      </c>
      <c r="S53" s="17">
        <f>Cylinder!G109</f>
        <v>-0.5</v>
      </c>
      <c r="T53">
        <f t="shared" si="6"/>
        <v>3</v>
      </c>
      <c r="U53" s="19">
        <f t="shared" si="7"/>
        <v>108</v>
      </c>
      <c r="V53">
        <f t="shared" si="8"/>
        <v>6</v>
      </c>
      <c r="W53" s="26">
        <f t="shared" si="9"/>
        <v>5</v>
      </c>
      <c r="X53" s="28">
        <f t="shared" si="10"/>
        <v>130</v>
      </c>
    </row>
    <row r="54" spans="1:24" ht="12.75">
      <c r="A54" s="1">
        <f>Cylinder!A54</f>
        <v>51</v>
      </c>
      <c r="B54" s="1" t="str">
        <f>Cylinder!B54</f>
        <v>Sb</v>
      </c>
      <c r="C54" s="1">
        <f>Cylinder!C54</f>
        <v>5</v>
      </c>
      <c r="D54" s="1">
        <f>Cylinder!D54</f>
        <v>1</v>
      </c>
      <c r="E54" s="1">
        <f>Cylinder!E54</f>
        <v>1</v>
      </c>
      <c r="F54" s="1">
        <f>Cylinder!F54</f>
        <v>-1</v>
      </c>
      <c r="G54" s="17">
        <f>Cylinder!G54</f>
        <v>-0.5</v>
      </c>
      <c r="H54">
        <f t="shared" si="1"/>
        <v>2</v>
      </c>
      <c r="I54" s="19">
        <f t="shared" si="2"/>
        <v>120</v>
      </c>
      <c r="J54">
        <f t="shared" si="3"/>
        <v>5</v>
      </c>
      <c r="K54" s="26">
        <f t="shared" si="4"/>
        <v>3</v>
      </c>
      <c r="L54" s="28">
        <f t="shared" si="5"/>
        <v>126</v>
      </c>
      <c r="M54" s="27">
        <f>Cylinder!A110</f>
        <v>107</v>
      </c>
      <c r="N54" s="1" t="str">
        <f>Cylinder!B110</f>
        <v>Bh</v>
      </c>
      <c r="O54" s="1">
        <f>Cylinder!C110</f>
        <v>6</v>
      </c>
      <c r="P54" s="1">
        <f>Cylinder!D110</f>
        <v>2</v>
      </c>
      <c r="Q54" s="1">
        <f>Cylinder!E110</f>
        <v>2</v>
      </c>
      <c r="R54" s="1">
        <f>Cylinder!F110</f>
        <v>-1</v>
      </c>
      <c r="S54" s="17">
        <f>Cylinder!G110</f>
        <v>-0.5</v>
      </c>
      <c r="T54">
        <f t="shared" si="6"/>
        <v>3</v>
      </c>
      <c r="U54" s="19">
        <f t="shared" si="7"/>
        <v>144</v>
      </c>
      <c r="V54">
        <f t="shared" si="8"/>
        <v>6</v>
      </c>
      <c r="W54" s="26">
        <f t="shared" si="9"/>
        <v>5</v>
      </c>
      <c r="X54" s="28">
        <f t="shared" si="10"/>
        <v>130</v>
      </c>
    </row>
    <row r="55" spans="1:24" ht="12.75">
      <c r="A55" s="1">
        <f>Cylinder!A55</f>
        <v>52</v>
      </c>
      <c r="B55" s="1" t="str">
        <f>Cylinder!B55</f>
        <v>Te</v>
      </c>
      <c r="C55" s="1">
        <f>Cylinder!C55</f>
        <v>5</v>
      </c>
      <c r="D55" s="1">
        <f>Cylinder!D55</f>
        <v>1</v>
      </c>
      <c r="E55" s="1">
        <f>Cylinder!E55</f>
        <v>-1</v>
      </c>
      <c r="F55" s="1">
        <f>Cylinder!F55</f>
        <v>1</v>
      </c>
      <c r="G55" s="17">
        <f>Cylinder!G55</f>
        <v>0.5</v>
      </c>
      <c r="H55">
        <f t="shared" si="1"/>
        <v>2</v>
      </c>
      <c r="I55" s="19">
        <f t="shared" si="2"/>
        <v>180</v>
      </c>
      <c r="J55">
        <f t="shared" si="3"/>
        <v>5</v>
      </c>
      <c r="K55" s="26">
        <f t="shared" si="4"/>
        <v>3</v>
      </c>
      <c r="L55" s="28">
        <f t="shared" si="5"/>
        <v>126</v>
      </c>
      <c r="M55" s="27">
        <f>Cylinder!A111</f>
        <v>108</v>
      </c>
      <c r="N55" s="1" t="str">
        <f>Cylinder!B111</f>
        <v>Hs</v>
      </c>
      <c r="O55" s="1">
        <f>Cylinder!C111</f>
        <v>6</v>
      </c>
      <c r="P55" s="1">
        <f>Cylinder!D111</f>
        <v>2</v>
      </c>
      <c r="Q55" s="1">
        <f>Cylinder!E111</f>
        <v>-2</v>
      </c>
      <c r="R55" s="1">
        <f>Cylinder!F111</f>
        <v>1</v>
      </c>
      <c r="S55" s="17">
        <f>Cylinder!G111</f>
        <v>0.5</v>
      </c>
      <c r="T55">
        <f t="shared" si="6"/>
        <v>3</v>
      </c>
      <c r="U55" s="19">
        <f t="shared" si="7"/>
        <v>180</v>
      </c>
      <c r="V55">
        <f t="shared" si="8"/>
        <v>6</v>
      </c>
      <c r="W55" s="26">
        <f t="shared" si="9"/>
        <v>5</v>
      </c>
      <c r="X55" s="28">
        <f t="shared" si="10"/>
        <v>130</v>
      </c>
    </row>
    <row r="56" spans="1:24" ht="12.75">
      <c r="A56" s="1">
        <f>Cylinder!A56</f>
        <v>53</v>
      </c>
      <c r="B56" s="1" t="str">
        <f>Cylinder!B56</f>
        <v>I </v>
      </c>
      <c r="C56" s="1">
        <f>Cylinder!C56</f>
        <v>5</v>
      </c>
      <c r="D56" s="1">
        <f>Cylinder!D56</f>
        <v>1</v>
      </c>
      <c r="E56" s="1">
        <f>Cylinder!E56</f>
        <v>0</v>
      </c>
      <c r="F56" s="1">
        <f>Cylinder!F56</f>
        <v>1</v>
      </c>
      <c r="G56" s="17">
        <f>Cylinder!G56</f>
        <v>0.5</v>
      </c>
      <c r="H56">
        <f t="shared" si="1"/>
        <v>2</v>
      </c>
      <c r="I56" s="19">
        <f t="shared" si="2"/>
        <v>240</v>
      </c>
      <c r="J56">
        <f t="shared" si="3"/>
        <v>5</v>
      </c>
      <c r="K56" s="26">
        <f t="shared" si="4"/>
        <v>3</v>
      </c>
      <c r="L56" s="28">
        <f t="shared" si="5"/>
        <v>126</v>
      </c>
      <c r="M56" s="27">
        <f>Cylinder!A112</f>
        <v>109</v>
      </c>
      <c r="N56" s="1" t="str">
        <f>Cylinder!B112</f>
        <v>Mt</v>
      </c>
      <c r="O56" s="1">
        <f>Cylinder!C112</f>
        <v>6</v>
      </c>
      <c r="P56" s="1">
        <f>Cylinder!D112</f>
        <v>2</v>
      </c>
      <c r="Q56" s="1">
        <f>Cylinder!E112</f>
        <v>-1</v>
      </c>
      <c r="R56" s="1">
        <f>Cylinder!F112</f>
        <v>1</v>
      </c>
      <c r="S56" s="17">
        <f>Cylinder!G112</f>
        <v>0.5</v>
      </c>
      <c r="T56">
        <f t="shared" si="6"/>
        <v>3</v>
      </c>
      <c r="U56" s="19">
        <f t="shared" si="7"/>
        <v>216</v>
      </c>
      <c r="V56">
        <f t="shared" si="8"/>
        <v>6</v>
      </c>
      <c r="W56" s="26">
        <f t="shared" si="9"/>
        <v>5</v>
      </c>
      <c r="X56" s="28">
        <f t="shared" si="10"/>
        <v>130</v>
      </c>
    </row>
    <row r="57" spans="1:24" ht="12.75">
      <c r="A57" s="22">
        <f>Cylinder!A57</f>
        <v>54</v>
      </c>
      <c r="B57" s="22" t="str">
        <f>Cylinder!B57</f>
        <v>Xe</v>
      </c>
      <c r="C57" s="22">
        <f>Cylinder!C57</f>
        <v>5</v>
      </c>
      <c r="D57" s="22">
        <f>Cylinder!D57</f>
        <v>1</v>
      </c>
      <c r="E57" s="22">
        <f>Cylinder!E57</f>
        <v>1</v>
      </c>
      <c r="F57" s="22">
        <f>Cylinder!F57</f>
        <v>1</v>
      </c>
      <c r="G57" s="23">
        <f>Cylinder!G57</f>
        <v>0.5</v>
      </c>
      <c r="H57" s="29">
        <f t="shared" si="1"/>
        <v>2</v>
      </c>
      <c r="I57" s="30">
        <f t="shared" si="2"/>
        <v>300</v>
      </c>
      <c r="J57" s="29">
        <f t="shared" si="3"/>
        <v>5</v>
      </c>
      <c r="K57" s="31">
        <f t="shared" si="4"/>
        <v>3</v>
      </c>
      <c r="L57" s="32">
        <f t="shared" si="5"/>
        <v>126</v>
      </c>
      <c r="M57" s="27">
        <f>Cylinder!A113</f>
        <v>110</v>
      </c>
      <c r="N57" s="1" t="str">
        <f>Cylinder!B113</f>
        <v>Uun</v>
      </c>
      <c r="O57" s="1">
        <f>Cylinder!C113</f>
        <v>6</v>
      </c>
      <c r="P57" s="1">
        <f>Cylinder!D113</f>
        <v>2</v>
      </c>
      <c r="Q57" s="1">
        <f>Cylinder!E113</f>
        <v>0</v>
      </c>
      <c r="R57" s="1">
        <f>Cylinder!F113</f>
        <v>1</v>
      </c>
      <c r="S57" s="17">
        <f>Cylinder!G113</f>
        <v>0.5</v>
      </c>
      <c r="T57">
        <f t="shared" si="6"/>
        <v>3</v>
      </c>
      <c r="U57" s="19">
        <f t="shared" si="7"/>
        <v>251.99999999999997</v>
      </c>
      <c r="V57">
        <f t="shared" si="8"/>
        <v>6</v>
      </c>
      <c r="W57" s="26">
        <f t="shared" si="9"/>
        <v>5</v>
      </c>
      <c r="X57" s="28">
        <f t="shared" si="10"/>
        <v>130</v>
      </c>
    </row>
    <row r="58" spans="1:24" ht="12.75">
      <c r="A58" s="1">
        <f>Cylinder!A58</f>
        <v>55</v>
      </c>
      <c r="B58" s="1" t="str">
        <f>Cylinder!B58</f>
        <v>Cs</v>
      </c>
      <c r="C58" s="1">
        <f>Cylinder!C58</f>
        <v>6</v>
      </c>
      <c r="D58" s="1">
        <f>Cylinder!D58</f>
        <v>0</v>
      </c>
      <c r="E58" s="1">
        <f>Cylinder!E58</f>
        <v>0</v>
      </c>
      <c r="F58" s="1">
        <f>Cylinder!F58</f>
        <v>-1</v>
      </c>
      <c r="G58" s="17">
        <f>Cylinder!G58</f>
        <v>-0.5</v>
      </c>
      <c r="H58">
        <f t="shared" si="1"/>
        <v>1</v>
      </c>
      <c r="I58" s="19">
        <f t="shared" si="2"/>
        <v>0</v>
      </c>
      <c r="J58">
        <f t="shared" si="3"/>
        <v>6</v>
      </c>
      <c r="K58" s="26">
        <f t="shared" si="4"/>
        <v>3</v>
      </c>
      <c r="L58" s="28">
        <f t="shared" si="5"/>
        <v>162</v>
      </c>
      <c r="M58" s="27">
        <f>Cylinder!A114</f>
        <v>111</v>
      </c>
      <c r="N58" s="1" t="str">
        <f>Cylinder!B114</f>
        <v>Uuu</v>
      </c>
      <c r="O58" s="1">
        <f>Cylinder!C114</f>
        <v>6</v>
      </c>
      <c r="P58" s="1">
        <f>Cylinder!D114</f>
        <v>2</v>
      </c>
      <c r="Q58" s="1">
        <f>Cylinder!E114</f>
        <v>1</v>
      </c>
      <c r="R58" s="1">
        <f>Cylinder!F114</f>
        <v>1</v>
      </c>
      <c r="S58" s="17">
        <f>Cylinder!G114</f>
        <v>0.5</v>
      </c>
      <c r="T58">
        <f t="shared" si="6"/>
        <v>3</v>
      </c>
      <c r="U58" s="19">
        <f t="shared" si="7"/>
        <v>288</v>
      </c>
      <c r="V58">
        <f t="shared" si="8"/>
        <v>6</v>
      </c>
      <c r="W58" s="26">
        <f t="shared" si="9"/>
        <v>5</v>
      </c>
      <c r="X58" s="28">
        <f t="shared" si="10"/>
        <v>130</v>
      </c>
    </row>
    <row r="59" spans="1:24" ht="12.75">
      <c r="A59" s="1">
        <f>Cylinder!A59</f>
        <v>56</v>
      </c>
      <c r="B59" s="1" t="str">
        <f>Cylinder!B59</f>
        <v>Ba</v>
      </c>
      <c r="C59" s="1">
        <f>Cylinder!C59</f>
        <v>6</v>
      </c>
      <c r="D59" s="1">
        <f>Cylinder!D59</f>
        <v>0</v>
      </c>
      <c r="E59" s="1">
        <f>Cylinder!E59</f>
        <v>0</v>
      </c>
      <c r="F59" s="1">
        <f>Cylinder!F59</f>
        <v>1</v>
      </c>
      <c r="G59" s="17">
        <f>Cylinder!G59</f>
        <v>0.5</v>
      </c>
      <c r="H59">
        <f t="shared" si="1"/>
        <v>1</v>
      </c>
      <c r="I59" s="19">
        <f t="shared" si="2"/>
        <v>180</v>
      </c>
      <c r="J59">
        <f t="shared" si="3"/>
        <v>6</v>
      </c>
      <c r="K59" s="26">
        <f t="shared" si="4"/>
        <v>3</v>
      </c>
      <c r="L59" s="28">
        <f t="shared" si="5"/>
        <v>162</v>
      </c>
      <c r="M59" s="27">
        <f>Cylinder!A115</f>
        <v>112</v>
      </c>
      <c r="N59" s="1" t="str">
        <f>Cylinder!B115</f>
        <v>Uub</v>
      </c>
      <c r="O59" s="1">
        <f>Cylinder!C115</f>
        <v>6</v>
      </c>
      <c r="P59" s="1">
        <f>Cylinder!D115</f>
        <v>2</v>
      </c>
      <c r="Q59" s="1">
        <f>Cylinder!E115</f>
        <v>2</v>
      </c>
      <c r="R59" s="1">
        <f>Cylinder!F115</f>
        <v>1</v>
      </c>
      <c r="S59" s="17">
        <f>Cylinder!G115</f>
        <v>0.5</v>
      </c>
      <c r="T59">
        <f t="shared" si="6"/>
        <v>3</v>
      </c>
      <c r="U59" s="19">
        <f t="shared" si="7"/>
        <v>324</v>
      </c>
      <c r="V59">
        <f t="shared" si="8"/>
        <v>6</v>
      </c>
      <c r="W59" s="26">
        <f t="shared" si="9"/>
        <v>5</v>
      </c>
      <c r="X59" s="28">
        <f t="shared" si="10"/>
        <v>130</v>
      </c>
    </row>
    <row r="60" spans="13:24" ht="12.75">
      <c r="M60" s="27">
        <f>Cylinder!A116</f>
        <v>113</v>
      </c>
      <c r="N60" s="1">
        <f>Cylinder!B116</f>
        <v>0</v>
      </c>
      <c r="O60" s="1">
        <f>Cylinder!C116</f>
        <v>7</v>
      </c>
      <c r="P60" s="1">
        <f>Cylinder!D116</f>
        <v>1</v>
      </c>
      <c r="Q60" s="1">
        <f>Cylinder!E116</f>
        <v>-1</v>
      </c>
      <c r="R60" s="1">
        <f>Cylinder!F116</f>
        <v>-1</v>
      </c>
      <c r="S60" s="17">
        <f>Cylinder!G116</f>
        <v>-0.5</v>
      </c>
      <c r="T60">
        <f aca="true" t="shared" si="11" ref="T60:T67">P60+1</f>
        <v>2</v>
      </c>
      <c r="U60" s="19">
        <f aca="true" t="shared" si="12" ref="U60:U67">$I$1*((P60+Q60)/(2*P60+1)+(S60+1/2))</f>
        <v>0</v>
      </c>
      <c r="V60">
        <f aca="true" t="shared" si="13" ref="V60:V67">O60</f>
        <v>7</v>
      </c>
      <c r="W60" s="26">
        <f aca="true" t="shared" si="14" ref="W60:W67">ABS(4-O60)+1+P60</f>
        <v>5</v>
      </c>
      <c r="X60" s="28">
        <f aca="true" t="shared" si="15" ref="X60:X67">(2*O60-1-2*(4-W60))*90/(2*W60-1)</f>
        <v>150</v>
      </c>
    </row>
    <row r="61" spans="13:24" ht="12.75">
      <c r="M61" s="27">
        <f>Cylinder!A117</f>
        <v>114</v>
      </c>
      <c r="N61" s="1">
        <f>Cylinder!B117</f>
        <v>0</v>
      </c>
      <c r="O61" s="1">
        <f>Cylinder!C117</f>
        <v>7</v>
      </c>
      <c r="P61" s="1">
        <f>Cylinder!D117</f>
        <v>1</v>
      </c>
      <c r="Q61" s="1">
        <f>Cylinder!E117</f>
        <v>0</v>
      </c>
      <c r="R61" s="1">
        <f>Cylinder!F117</f>
        <v>-1</v>
      </c>
      <c r="S61" s="17">
        <f>Cylinder!G117</f>
        <v>-0.5</v>
      </c>
      <c r="T61">
        <f t="shared" si="11"/>
        <v>2</v>
      </c>
      <c r="U61" s="19">
        <f t="shared" si="12"/>
        <v>60</v>
      </c>
      <c r="V61">
        <f t="shared" si="13"/>
        <v>7</v>
      </c>
      <c r="W61" s="26">
        <f t="shared" si="14"/>
        <v>5</v>
      </c>
      <c r="X61" s="28">
        <f t="shared" si="15"/>
        <v>150</v>
      </c>
    </row>
    <row r="62" spans="13:24" ht="12.75">
      <c r="M62" s="27">
        <f>Cylinder!A118</f>
        <v>115</v>
      </c>
      <c r="N62" s="1">
        <f>Cylinder!B118</f>
        <v>0</v>
      </c>
      <c r="O62" s="1">
        <f>Cylinder!C118</f>
        <v>7</v>
      </c>
      <c r="P62" s="1">
        <f>Cylinder!D118</f>
        <v>1</v>
      </c>
      <c r="Q62" s="1">
        <f>Cylinder!E118</f>
        <v>1</v>
      </c>
      <c r="R62" s="1">
        <f>Cylinder!F118</f>
        <v>-1</v>
      </c>
      <c r="S62" s="17">
        <f>Cylinder!G118</f>
        <v>-0.5</v>
      </c>
      <c r="T62">
        <f t="shared" si="11"/>
        <v>2</v>
      </c>
      <c r="U62" s="19">
        <f t="shared" si="12"/>
        <v>120</v>
      </c>
      <c r="V62">
        <f t="shared" si="13"/>
        <v>7</v>
      </c>
      <c r="W62" s="26">
        <f t="shared" si="14"/>
        <v>5</v>
      </c>
      <c r="X62" s="28">
        <f t="shared" si="15"/>
        <v>150</v>
      </c>
    </row>
    <row r="63" spans="13:24" ht="12.75">
      <c r="M63" s="27">
        <f>Cylinder!A119</f>
        <v>116</v>
      </c>
      <c r="N63" s="1">
        <f>Cylinder!B119</f>
        <v>0</v>
      </c>
      <c r="O63" s="1">
        <f>Cylinder!C119</f>
        <v>7</v>
      </c>
      <c r="P63" s="1">
        <f>Cylinder!D119</f>
        <v>1</v>
      </c>
      <c r="Q63" s="1">
        <f>Cylinder!E119</f>
        <v>-1</v>
      </c>
      <c r="R63" s="1">
        <f>Cylinder!F119</f>
        <v>1</v>
      </c>
      <c r="S63" s="17">
        <f>Cylinder!G119</f>
        <v>0.5</v>
      </c>
      <c r="T63">
        <f t="shared" si="11"/>
        <v>2</v>
      </c>
      <c r="U63" s="19">
        <f t="shared" si="12"/>
        <v>180</v>
      </c>
      <c r="V63">
        <f t="shared" si="13"/>
        <v>7</v>
      </c>
      <c r="W63" s="26">
        <f t="shared" si="14"/>
        <v>5</v>
      </c>
      <c r="X63" s="28">
        <f t="shared" si="15"/>
        <v>150</v>
      </c>
    </row>
    <row r="64" spans="13:24" ht="12.75">
      <c r="M64" s="27">
        <f>Cylinder!A120</f>
        <v>117</v>
      </c>
      <c r="N64" s="1">
        <f>Cylinder!B120</f>
        <v>0</v>
      </c>
      <c r="O64" s="1">
        <f>Cylinder!C120</f>
        <v>7</v>
      </c>
      <c r="P64" s="1">
        <f>Cylinder!D120</f>
        <v>1</v>
      </c>
      <c r="Q64" s="1">
        <f>Cylinder!E120</f>
        <v>0</v>
      </c>
      <c r="R64" s="1">
        <f>Cylinder!F120</f>
        <v>1</v>
      </c>
      <c r="S64" s="17">
        <f>Cylinder!G120</f>
        <v>0.5</v>
      </c>
      <c r="T64">
        <f t="shared" si="11"/>
        <v>2</v>
      </c>
      <c r="U64" s="19">
        <f t="shared" si="12"/>
        <v>240</v>
      </c>
      <c r="V64">
        <f t="shared" si="13"/>
        <v>7</v>
      </c>
      <c r="W64" s="26">
        <f t="shared" si="14"/>
        <v>5</v>
      </c>
      <c r="X64" s="28">
        <f t="shared" si="15"/>
        <v>150</v>
      </c>
    </row>
    <row r="65" spans="13:24" ht="12.75">
      <c r="M65" s="27">
        <f>Cylinder!A121</f>
        <v>118</v>
      </c>
      <c r="N65" s="1">
        <f>Cylinder!B121</f>
        <v>0</v>
      </c>
      <c r="O65" s="1">
        <f>Cylinder!C121</f>
        <v>7</v>
      </c>
      <c r="P65" s="1">
        <f>Cylinder!D121</f>
        <v>1</v>
      </c>
      <c r="Q65" s="1">
        <f>Cylinder!E121</f>
        <v>1</v>
      </c>
      <c r="R65" s="1">
        <f>Cylinder!F121</f>
        <v>1</v>
      </c>
      <c r="S65" s="17">
        <f>Cylinder!G121</f>
        <v>0.5</v>
      </c>
      <c r="T65">
        <f t="shared" si="11"/>
        <v>2</v>
      </c>
      <c r="U65" s="19">
        <f t="shared" si="12"/>
        <v>300</v>
      </c>
      <c r="V65">
        <f t="shared" si="13"/>
        <v>7</v>
      </c>
      <c r="W65" s="26">
        <f t="shared" si="14"/>
        <v>5</v>
      </c>
      <c r="X65" s="28">
        <f t="shared" si="15"/>
        <v>150</v>
      </c>
    </row>
    <row r="66" spans="13:24" ht="12.75">
      <c r="M66" s="27">
        <f>Cylinder!A122</f>
        <v>119</v>
      </c>
      <c r="N66" s="1">
        <f>Cylinder!B122</f>
        <v>0</v>
      </c>
      <c r="O66" s="1">
        <f>Cylinder!C122</f>
        <v>8</v>
      </c>
      <c r="P66" s="1">
        <f>Cylinder!D122</f>
        <v>0</v>
      </c>
      <c r="Q66" s="1">
        <f>Cylinder!E122</f>
        <v>0</v>
      </c>
      <c r="R66" s="1">
        <f>Cylinder!F122</f>
        <v>-1</v>
      </c>
      <c r="S66" s="17">
        <f>Cylinder!G122</f>
        <v>-0.5</v>
      </c>
      <c r="T66">
        <f t="shared" si="11"/>
        <v>1</v>
      </c>
      <c r="U66" s="19">
        <f t="shared" si="12"/>
        <v>0</v>
      </c>
      <c r="V66">
        <f t="shared" si="13"/>
        <v>8</v>
      </c>
      <c r="W66" s="26">
        <f t="shared" si="14"/>
        <v>5</v>
      </c>
      <c r="X66" s="28">
        <f t="shared" si="15"/>
        <v>170</v>
      </c>
    </row>
    <row r="67" spans="13:24" ht="12.75">
      <c r="M67" s="27">
        <f>Cylinder!A123</f>
        <v>120</v>
      </c>
      <c r="N67" s="1">
        <f>Cylinder!B123</f>
        <v>0</v>
      </c>
      <c r="O67" s="1">
        <f>Cylinder!C123</f>
        <v>8</v>
      </c>
      <c r="P67" s="1">
        <f>Cylinder!D123</f>
        <v>0</v>
      </c>
      <c r="Q67" s="1">
        <f>Cylinder!E123</f>
        <v>0</v>
      </c>
      <c r="R67" s="1">
        <f>Cylinder!F123</f>
        <v>1</v>
      </c>
      <c r="S67" s="17">
        <f>Cylinder!G123</f>
        <v>0.5</v>
      </c>
      <c r="T67">
        <f t="shared" si="11"/>
        <v>1</v>
      </c>
      <c r="U67" s="19">
        <f t="shared" si="12"/>
        <v>180</v>
      </c>
      <c r="V67">
        <f t="shared" si="13"/>
        <v>8</v>
      </c>
      <c r="W67" s="26">
        <f t="shared" si="14"/>
        <v>5</v>
      </c>
      <c r="X67" s="28">
        <f t="shared" si="15"/>
        <v>170</v>
      </c>
    </row>
  </sheetData>
  <printOptions/>
  <pageMargins left="0.75" right="0.75" top="1" bottom="1" header="0.5" footer="0.5"/>
  <pageSetup fitToHeight="1" fitToWidth="1" horizontalDpi="600" verticalDpi="600" orientation="portrait" scale="80" r:id="rId3"/>
  <legacyDrawing r:id="rId2"/>
</worksheet>
</file>

<file path=xl/worksheets/sheet3.xml><?xml version="1.0" encoding="utf-8"?>
<worksheet xmlns="http://schemas.openxmlformats.org/spreadsheetml/2006/main" xmlns:r="http://schemas.openxmlformats.org/officeDocument/2006/relationships">
  <dimension ref="A1:S125"/>
  <sheetViews>
    <sheetView workbookViewId="0" topLeftCell="A1">
      <pane ySplit="3" topLeftCell="BM4" activePane="bottomLeft" state="frozen"/>
      <selection pane="topLeft" activeCell="A1" sqref="A1"/>
      <selection pane="bottomLeft" activeCell="A2" sqref="A2"/>
    </sheetView>
  </sheetViews>
  <sheetFormatPr defaultColWidth="9.140625" defaultRowHeight="12.75"/>
  <cols>
    <col min="1" max="1" width="7.421875" style="1" bestFit="1" customWidth="1"/>
    <col min="2" max="2" width="5.8515625" style="1" bestFit="1" customWidth="1"/>
    <col min="3" max="3" width="8.140625" style="1" bestFit="1" customWidth="1"/>
    <col min="4" max="4" width="9.140625" style="1" customWidth="1"/>
    <col min="5" max="5" width="8.57421875" style="1" bestFit="1" customWidth="1"/>
    <col min="6" max="6" width="4.7109375" style="1" hidden="1" customWidth="1"/>
    <col min="7" max="7" width="4.7109375" style="1" customWidth="1"/>
    <col min="8" max="8" width="3.57421875" style="1" bestFit="1" customWidth="1"/>
    <col min="9" max="9" width="6.28125" style="1" customWidth="1"/>
    <col min="10" max="10" width="3.57421875" style="1" customWidth="1"/>
    <col min="14" max="14" width="6.00390625" style="0" customWidth="1"/>
    <col min="15" max="15" width="5.57421875" style="0" customWidth="1"/>
    <col min="16" max="16" width="5.140625" style="0" customWidth="1"/>
    <col min="17" max="17" width="5.421875" style="0" customWidth="1"/>
    <col min="18" max="18" width="8.28125" style="0" bestFit="1" customWidth="1"/>
    <col min="19" max="19" width="23.140625" style="0" bestFit="1" customWidth="1"/>
  </cols>
  <sheetData>
    <row r="1" spans="3:12" ht="12.75">
      <c r="C1" s="5" t="s">
        <v>49</v>
      </c>
      <c r="D1" s="5" t="s">
        <v>50</v>
      </c>
      <c r="E1" s="5" t="s">
        <v>51</v>
      </c>
      <c r="F1" s="5" t="s">
        <v>52</v>
      </c>
      <c r="G1" s="5" t="str">
        <f>F1</f>
        <v>s </v>
      </c>
      <c r="H1" s="1" t="s">
        <v>53</v>
      </c>
      <c r="I1" s="4">
        <v>180</v>
      </c>
      <c r="J1" s="1" t="s">
        <v>49</v>
      </c>
      <c r="K1" s="3">
        <v>4</v>
      </c>
      <c r="L1" s="2" t="s">
        <v>128</v>
      </c>
    </row>
    <row r="2" spans="1:7" ht="12.75">
      <c r="A2" s="1" t="s">
        <v>0</v>
      </c>
      <c r="C2" s="1" t="s">
        <v>21</v>
      </c>
      <c r="D2" s="1" t="s">
        <v>23</v>
      </c>
      <c r="E2" s="1" t="s">
        <v>24</v>
      </c>
      <c r="F2" s="1" t="s">
        <v>25</v>
      </c>
      <c r="G2" s="16" t="str">
        <f>F2</f>
        <v>Spin</v>
      </c>
    </row>
    <row r="3" spans="1:18" ht="12.75">
      <c r="A3" s="1" t="s">
        <v>1</v>
      </c>
      <c r="B3" s="1" t="s">
        <v>2</v>
      </c>
      <c r="C3" s="1" t="s">
        <v>22</v>
      </c>
      <c r="D3" s="1" t="s">
        <v>26</v>
      </c>
      <c r="E3" s="1" t="s">
        <v>22</v>
      </c>
      <c r="F3" s="1" t="s">
        <v>22</v>
      </c>
      <c r="G3" s="16" t="str">
        <f>F3</f>
        <v>Q N</v>
      </c>
      <c r="H3" s="5" t="s">
        <v>46</v>
      </c>
      <c r="I3" s="5" t="s">
        <v>47</v>
      </c>
      <c r="J3" s="5" t="s">
        <v>45</v>
      </c>
      <c r="K3" s="1" t="s">
        <v>129</v>
      </c>
      <c r="L3" s="1" t="s">
        <v>130</v>
      </c>
      <c r="M3" s="1" t="s">
        <v>131</v>
      </c>
      <c r="N3" s="1" t="s">
        <v>132</v>
      </c>
      <c r="O3" s="1" t="s">
        <v>133</v>
      </c>
      <c r="P3" s="5" t="s">
        <v>132</v>
      </c>
      <c r="Q3" s="5" t="s">
        <v>133</v>
      </c>
      <c r="R3" s="1"/>
    </row>
    <row r="4" spans="1:17" ht="12.75">
      <c r="A4" s="1">
        <v>1</v>
      </c>
      <c r="B4" s="1" t="s">
        <v>3</v>
      </c>
      <c r="C4" s="1">
        <v>1</v>
      </c>
      <c r="D4" s="1">
        <v>0</v>
      </c>
      <c r="E4" s="1">
        <v>0</v>
      </c>
      <c r="F4" s="1">
        <v>-1</v>
      </c>
      <c r="G4" s="17">
        <f>0.5*F4</f>
        <v>-0.5</v>
      </c>
      <c r="H4" s="1">
        <f>D4+1</f>
        <v>1</v>
      </c>
      <c r="I4" s="19">
        <f>$I$1*((D4+E4)/(2*D4+1)+(G4+1/2))</f>
        <v>0</v>
      </c>
      <c r="J4" s="1">
        <f>C4</f>
        <v>1</v>
      </c>
      <c r="K4">
        <f>IF($J4=$K$1,H4,"")</f>
      </c>
      <c r="L4">
        <f>IF($J4=$K$1,I4,"")</f>
      </c>
      <c r="M4">
        <f>IF($J4=$K$1,A4,"")</f>
      </c>
      <c r="N4" t="e">
        <f>$K4*COS($L4*PI()/180)</f>
        <v>#VALUE!</v>
      </c>
      <c r="O4" t="e">
        <f>$K4*SIN($L4*PI()/180)</f>
        <v>#VALUE!</v>
      </c>
      <c r="P4">
        <f>IF(ISERR(N4),D4+2,N4)</f>
        <v>2</v>
      </c>
      <c r="Q4" t="e">
        <f>IF(ISERR(O4),#N/A,O4)</f>
        <v>#N/A</v>
      </c>
    </row>
    <row r="5" spans="1:17" ht="12.75">
      <c r="A5" s="1">
        <f>A4+1</f>
        <v>2</v>
      </c>
      <c r="B5" s="1" t="s">
        <v>4</v>
      </c>
      <c r="C5" s="1">
        <v>1</v>
      </c>
      <c r="D5" s="1">
        <v>0</v>
      </c>
      <c r="E5" s="1">
        <v>0</v>
      </c>
      <c r="F5" s="1">
        <v>1</v>
      </c>
      <c r="G5" s="17">
        <f aca="true" t="shared" si="0" ref="G5:G68">0.5*F5</f>
        <v>0.5</v>
      </c>
      <c r="H5" s="1">
        <f aca="true" t="shared" si="1" ref="H5:H68">D5+1</f>
        <v>1</v>
      </c>
      <c r="I5" s="19">
        <f aca="true" t="shared" si="2" ref="I5:I68">$I$1*((D5+E5)/(2*D5+1)+(G5+1/2))</f>
        <v>180</v>
      </c>
      <c r="J5" s="1">
        <f aca="true" t="shared" si="3" ref="J5:J68">C5</f>
        <v>1</v>
      </c>
      <c r="K5">
        <f aca="true" t="shared" si="4" ref="K5:K68">IF($J5=$K$1,H5,"")</f>
      </c>
      <c r="L5">
        <f aca="true" t="shared" si="5" ref="L5:L68">IF($J5=$K$1,I5,"")</f>
      </c>
      <c r="M5">
        <f aca="true" t="shared" si="6" ref="M5:M68">IF($J5=$K$1,A5,"")</f>
      </c>
      <c r="N5" t="e">
        <f aca="true" t="shared" si="7" ref="N5:N68">$K5*COS($L5*PI()/180)</f>
        <v>#VALUE!</v>
      </c>
      <c r="O5" t="e">
        <f aca="true" t="shared" si="8" ref="O5:O68">$K5*SIN($L5*PI()/180)</f>
        <v>#VALUE!</v>
      </c>
      <c r="P5">
        <f aca="true" t="shared" si="9" ref="P5:P68">IF(ISERR(N5),D5+2,N5)</f>
        <v>2</v>
      </c>
      <c r="Q5" t="e">
        <f aca="true" t="shared" si="10" ref="Q5:Q68">IF(ISERR(O5),#N/A,O5)</f>
        <v>#N/A</v>
      </c>
    </row>
    <row r="6" spans="1:17" ht="13.5" thickBot="1">
      <c r="A6" s="1">
        <f aca="true" t="shared" si="11" ref="A6:A69">A5+1</f>
        <v>3</v>
      </c>
      <c r="B6" s="1" t="s">
        <v>6</v>
      </c>
      <c r="C6" s="1">
        <v>2</v>
      </c>
      <c r="D6" s="1">
        <v>0</v>
      </c>
      <c r="E6" s="1">
        <v>0</v>
      </c>
      <c r="F6" s="1">
        <v>-1</v>
      </c>
      <c r="G6" s="17">
        <f t="shared" si="0"/>
        <v>-0.5</v>
      </c>
      <c r="H6" s="1">
        <f t="shared" si="1"/>
        <v>1</v>
      </c>
      <c r="I6" s="19">
        <f t="shared" si="2"/>
        <v>0</v>
      </c>
      <c r="J6" s="1">
        <f t="shared" si="3"/>
        <v>2</v>
      </c>
      <c r="K6">
        <f t="shared" si="4"/>
      </c>
      <c r="L6">
        <f t="shared" si="5"/>
      </c>
      <c r="M6">
        <f t="shared" si="6"/>
      </c>
      <c r="N6" t="e">
        <f t="shared" si="7"/>
        <v>#VALUE!</v>
      </c>
      <c r="O6" t="e">
        <f t="shared" si="8"/>
        <v>#VALUE!</v>
      </c>
      <c r="P6">
        <f t="shared" si="9"/>
        <v>2</v>
      </c>
      <c r="Q6" t="e">
        <f t="shared" si="10"/>
        <v>#N/A</v>
      </c>
    </row>
    <row r="7" spans="1:19" ht="12.75">
      <c r="A7" s="1">
        <f t="shared" si="11"/>
        <v>4</v>
      </c>
      <c r="B7" s="1" t="s">
        <v>5</v>
      </c>
      <c r="C7" s="1">
        <v>2</v>
      </c>
      <c r="D7" s="1">
        <v>0</v>
      </c>
      <c r="E7" s="1">
        <v>0</v>
      </c>
      <c r="F7" s="1">
        <v>1</v>
      </c>
      <c r="G7" s="17">
        <f t="shared" si="0"/>
        <v>0.5</v>
      </c>
      <c r="H7" s="1">
        <f t="shared" si="1"/>
        <v>1</v>
      </c>
      <c r="I7" s="19">
        <f t="shared" si="2"/>
        <v>180</v>
      </c>
      <c r="J7" s="1">
        <f t="shared" si="3"/>
        <v>2</v>
      </c>
      <c r="K7">
        <f t="shared" si="4"/>
      </c>
      <c r="L7">
        <f t="shared" si="5"/>
      </c>
      <c r="M7">
        <f t="shared" si="6"/>
      </c>
      <c r="N7" t="e">
        <f t="shared" si="7"/>
        <v>#VALUE!</v>
      </c>
      <c r="O7" t="e">
        <f t="shared" si="8"/>
        <v>#VALUE!</v>
      </c>
      <c r="P7">
        <f t="shared" si="9"/>
        <v>2</v>
      </c>
      <c r="Q7" t="e">
        <f t="shared" si="10"/>
        <v>#N/A</v>
      </c>
      <c r="R7" s="6" t="s">
        <v>143</v>
      </c>
      <c r="S7" s="7"/>
    </row>
    <row r="8" spans="1:19" ht="12.75">
      <c r="A8" s="1">
        <f t="shared" si="11"/>
        <v>5</v>
      </c>
      <c r="B8" s="1" t="s">
        <v>7</v>
      </c>
      <c r="C8" s="1">
        <v>2</v>
      </c>
      <c r="D8" s="1">
        <v>1</v>
      </c>
      <c r="E8" s="1">
        <v>-1</v>
      </c>
      <c r="F8" s="1">
        <v>-1</v>
      </c>
      <c r="G8" s="17">
        <f t="shared" si="0"/>
        <v>-0.5</v>
      </c>
      <c r="H8" s="1">
        <f t="shared" si="1"/>
        <v>2</v>
      </c>
      <c r="I8" s="19">
        <f t="shared" si="2"/>
        <v>0</v>
      </c>
      <c r="J8" s="1">
        <f t="shared" si="3"/>
        <v>2</v>
      </c>
      <c r="K8">
        <f t="shared" si="4"/>
      </c>
      <c r="L8">
        <f t="shared" si="5"/>
      </c>
      <c r="M8">
        <f t="shared" si="6"/>
      </c>
      <c r="N8" t="e">
        <f t="shared" si="7"/>
        <v>#VALUE!</v>
      </c>
      <c r="O8" t="e">
        <f t="shared" si="8"/>
        <v>#VALUE!</v>
      </c>
      <c r="P8">
        <f t="shared" si="9"/>
        <v>3</v>
      </c>
      <c r="Q8" t="e">
        <f t="shared" si="10"/>
        <v>#N/A</v>
      </c>
      <c r="R8" s="8"/>
      <c r="S8" s="9"/>
    </row>
    <row r="9" spans="1:19" ht="12.75">
      <c r="A9" s="1">
        <f t="shared" si="11"/>
        <v>6</v>
      </c>
      <c r="B9" s="1" t="s">
        <v>8</v>
      </c>
      <c r="C9" s="1">
        <v>2</v>
      </c>
      <c r="D9" s="1">
        <v>1</v>
      </c>
      <c r="E9" s="1">
        <v>0</v>
      </c>
      <c r="F9" s="1">
        <v>-1</v>
      </c>
      <c r="G9" s="17">
        <f t="shared" si="0"/>
        <v>-0.5</v>
      </c>
      <c r="H9" s="1">
        <f t="shared" si="1"/>
        <v>2</v>
      </c>
      <c r="I9" s="19">
        <f t="shared" si="2"/>
        <v>60</v>
      </c>
      <c r="J9" s="1">
        <f t="shared" si="3"/>
        <v>2</v>
      </c>
      <c r="K9">
        <f t="shared" si="4"/>
      </c>
      <c r="L9">
        <f t="shared" si="5"/>
      </c>
      <c r="M9">
        <f t="shared" si="6"/>
      </c>
      <c r="N9" t="e">
        <f t="shared" si="7"/>
        <v>#VALUE!</v>
      </c>
      <c r="O9" t="e">
        <f t="shared" si="8"/>
        <v>#VALUE!</v>
      </c>
      <c r="P9">
        <f t="shared" si="9"/>
        <v>3</v>
      </c>
      <c r="Q9" t="e">
        <f t="shared" si="10"/>
        <v>#N/A</v>
      </c>
      <c r="R9" s="8" t="s">
        <v>140</v>
      </c>
      <c r="S9" s="9"/>
    </row>
    <row r="10" spans="1:19" ht="12.75">
      <c r="A10" s="1">
        <f t="shared" si="11"/>
        <v>7</v>
      </c>
      <c r="B10" s="1" t="s">
        <v>9</v>
      </c>
      <c r="C10" s="1">
        <v>2</v>
      </c>
      <c r="D10" s="1">
        <v>1</v>
      </c>
      <c r="E10" s="1">
        <v>1</v>
      </c>
      <c r="F10" s="1">
        <v>-1</v>
      </c>
      <c r="G10" s="17">
        <f t="shared" si="0"/>
        <v>-0.5</v>
      </c>
      <c r="H10" s="1">
        <f t="shared" si="1"/>
        <v>2</v>
      </c>
      <c r="I10" s="19">
        <f t="shared" si="2"/>
        <v>120</v>
      </c>
      <c r="J10" s="1">
        <f t="shared" si="3"/>
        <v>2</v>
      </c>
      <c r="K10">
        <f t="shared" si="4"/>
      </c>
      <c r="L10">
        <f t="shared" si="5"/>
      </c>
      <c r="M10">
        <f t="shared" si="6"/>
      </c>
      <c r="N10" t="e">
        <f t="shared" si="7"/>
        <v>#VALUE!</v>
      </c>
      <c r="O10" t="e">
        <f t="shared" si="8"/>
        <v>#VALUE!</v>
      </c>
      <c r="P10">
        <f t="shared" si="9"/>
        <v>3</v>
      </c>
      <c r="Q10" t="e">
        <f t="shared" si="10"/>
        <v>#N/A</v>
      </c>
      <c r="R10" s="8" t="s">
        <v>141</v>
      </c>
      <c r="S10" s="9"/>
    </row>
    <row r="11" spans="1:19" ht="12.75">
      <c r="A11" s="1">
        <f t="shared" si="11"/>
        <v>8</v>
      </c>
      <c r="B11" s="1" t="s">
        <v>10</v>
      </c>
      <c r="C11" s="1">
        <v>2</v>
      </c>
      <c r="D11" s="1">
        <v>1</v>
      </c>
      <c r="E11" s="1">
        <v>-1</v>
      </c>
      <c r="F11" s="1">
        <v>1</v>
      </c>
      <c r="G11" s="17">
        <f t="shared" si="0"/>
        <v>0.5</v>
      </c>
      <c r="H11" s="1">
        <f t="shared" si="1"/>
        <v>2</v>
      </c>
      <c r="I11" s="19">
        <f t="shared" si="2"/>
        <v>180</v>
      </c>
      <c r="J11" s="1">
        <f t="shared" si="3"/>
        <v>2</v>
      </c>
      <c r="K11">
        <f t="shared" si="4"/>
      </c>
      <c r="L11">
        <f t="shared" si="5"/>
      </c>
      <c r="M11">
        <f t="shared" si="6"/>
      </c>
      <c r="N11" t="e">
        <f t="shared" si="7"/>
        <v>#VALUE!</v>
      </c>
      <c r="O11" t="e">
        <f t="shared" si="8"/>
        <v>#VALUE!</v>
      </c>
      <c r="P11">
        <f t="shared" si="9"/>
        <v>3</v>
      </c>
      <c r="Q11" t="e">
        <f t="shared" si="10"/>
        <v>#N/A</v>
      </c>
      <c r="R11" s="8"/>
      <c r="S11" s="9"/>
    </row>
    <row r="12" spans="1:19" ht="12.75">
      <c r="A12" s="1">
        <f t="shared" si="11"/>
        <v>9</v>
      </c>
      <c r="B12" s="1" t="s">
        <v>11</v>
      </c>
      <c r="C12" s="1">
        <v>2</v>
      </c>
      <c r="D12" s="1">
        <v>1</v>
      </c>
      <c r="E12" s="1">
        <v>0</v>
      </c>
      <c r="F12" s="1">
        <v>1</v>
      </c>
      <c r="G12" s="17">
        <f t="shared" si="0"/>
        <v>0.5</v>
      </c>
      <c r="H12" s="1">
        <f t="shared" si="1"/>
        <v>2</v>
      </c>
      <c r="I12" s="19">
        <f t="shared" si="2"/>
        <v>240</v>
      </c>
      <c r="J12" s="1">
        <f t="shared" si="3"/>
        <v>2</v>
      </c>
      <c r="K12">
        <f t="shared" si="4"/>
      </c>
      <c r="L12">
        <f t="shared" si="5"/>
      </c>
      <c r="M12">
        <f t="shared" si="6"/>
      </c>
      <c r="N12" t="e">
        <f t="shared" si="7"/>
        <v>#VALUE!</v>
      </c>
      <c r="O12" t="e">
        <f t="shared" si="8"/>
        <v>#VALUE!</v>
      </c>
      <c r="P12">
        <f t="shared" si="9"/>
        <v>3</v>
      </c>
      <c r="Q12" t="e">
        <f t="shared" si="10"/>
        <v>#N/A</v>
      </c>
      <c r="R12" s="8" t="s">
        <v>142</v>
      </c>
      <c r="S12" s="9"/>
    </row>
    <row r="13" spans="1:19" ht="12.75">
      <c r="A13" s="1">
        <f t="shared" si="11"/>
        <v>10</v>
      </c>
      <c r="B13" s="1" t="s">
        <v>12</v>
      </c>
      <c r="C13" s="1">
        <v>2</v>
      </c>
      <c r="D13" s="1">
        <v>1</v>
      </c>
      <c r="E13" s="1">
        <v>1</v>
      </c>
      <c r="F13" s="1">
        <v>1</v>
      </c>
      <c r="G13" s="17">
        <f t="shared" si="0"/>
        <v>0.5</v>
      </c>
      <c r="H13" s="1">
        <f t="shared" si="1"/>
        <v>2</v>
      </c>
      <c r="I13" s="19">
        <f t="shared" si="2"/>
        <v>300</v>
      </c>
      <c r="J13" s="1">
        <f t="shared" si="3"/>
        <v>2</v>
      </c>
      <c r="K13">
        <f t="shared" si="4"/>
      </c>
      <c r="L13">
        <f t="shared" si="5"/>
      </c>
      <c r="M13">
        <f t="shared" si="6"/>
      </c>
      <c r="N13" t="e">
        <f t="shared" si="7"/>
        <v>#VALUE!</v>
      </c>
      <c r="O13" t="e">
        <f t="shared" si="8"/>
        <v>#VALUE!</v>
      </c>
      <c r="P13">
        <f t="shared" si="9"/>
        <v>3</v>
      </c>
      <c r="Q13" t="e">
        <f t="shared" si="10"/>
        <v>#N/A</v>
      </c>
      <c r="R13" s="8"/>
      <c r="S13" s="9"/>
    </row>
    <row r="14" spans="1:19" ht="12.75">
      <c r="A14" s="1">
        <f t="shared" si="11"/>
        <v>11</v>
      </c>
      <c r="B14" s="1" t="s">
        <v>13</v>
      </c>
      <c r="C14" s="1">
        <v>3</v>
      </c>
      <c r="D14" s="1">
        <v>0</v>
      </c>
      <c r="E14" s="1">
        <v>0</v>
      </c>
      <c r="F14" s="1">
        <v>-1</v>
      </c>
      <c r="G14" s="17">
        <f t="shared" si="0"/>
        <v>-0.5</v>
      </c>
      <c r="H14" s="1">
        <f t="shared" si="1"/>
        <v>1</v>
      </c>
      <c r="I14" s="19">
        <f t="shared" si="2"/>
        <v>0</v>
      </c>
      <c r="J14" s="1">
        <f t="shared" si="3"/>
        <v>3</v>
      </c>
      <c r="K14">
        <f t="shared" si="4"/>
      </c>
      <c r="L14">
        <f t="shared" si="5"/>
      </c>
      <c r="M14">
        <f t="shared" si="6"/>
      </c>
      <c r="N14" t="e">
        <f t="shared" si="7"/>
        <v>#VALUE!</v>
      </c>
      <c r="O14" t="e">
        <f t="shared" si="8"/>
        <v>#VALUE!</v>
      </c>
      <c r="P14">
        <f t="shared" si="9"/>
        <v>2</v>
      </c>
      <c r="Q14" t="e">
        <f t="shared" si="10"/>
        <v>#N/A</v>
      </c>
      <c r="R14" s="10" t="s">
        <v>138</v>
      </c>
      <c r="S14" s="11" t="s">
        <v>137</v>
      </c>
    </row>
    <row r="15" spans="1:19" ht="12.75">
      <c r="A15" s="1">
        <f t="shared" si="11"/>
        <v>12</v>
      </c>
      <c r="B15" s="1" t="s">
        <v>14</v>
      </c>
      <c r="C15" s="1">
        <v>3</v>
      </c>
      <c r="D15" s="1">
        <v>0</v>
      </c>
      <c r="E15" s="1">
        <v>0</v>
      </c>
      <c r="F15" s="1">
        <v>1</v>
      </c>
      <c r="G15" s="17">
        <f t="shared" si="0"/>
        <v>0.5</v>
      </c>
      <c r="H15" s="1">
        <f t="shared" si="1"/>
        <v>1</v>
      </c>
      <c r="I15" s="19">
        <f t="shared" si="2"/>
        <v>180</v>
      </c>
      <c r="J15" s="1">
        <f t="shared" si="3"/>
        <v>3</v>
      </c>
      <c r="K15">
        <f t="shared" si="4"/>
      </c>
      <c r="L15">
        <f t="shared" si="5"/>
      </c>
      <c r="M15">
        <f t="shared" si="6"/>
      </c>
      <c r="N15" t="e">
        <f t="shared" si="7"/>
        <v>#VALUE!</v>
      </c>
      <c r="O15" t="e">
        <f t="shared" si="8"/>
        <v>#VALUE!</v>
      </c>
      <c r="P15">
        <f t="shared" si="9"/>
        <v>2</v>
      </c>
      <c r="Q15" t="e">
        <f t="shared" si="10"/>
        <v>#N/A</v>
      </c>
      <c r="R15" s="8"/>
      <c r="S15" s="9"/>
    </row>
    <row r="16" spans="1:19" ht="12.75">
      <c r="A16" s="1">
        <f t="shared" si="11"/>
        <v>13</v>
      </c>
      <c r="B16" s="1" t="s">
        <v>15</v>
      </c>
      <c r="C16" s="1">
        <v>3</v>
      </c>
      <c r="D16" s="1">
        <v>1</v>
      </c>
      <c r="E16" s="1">
        <v>-1</v>
      </c>
      <c r="F16" s="1">
        <v>-1</v>
      </c>
      <c r="G16" s="17">
        <f t="shared" si="0"/>
        <v>-0.5</v>
      </c>
      <c r="H16" s="1">
        <f t="shared" si="1"/>
        <v>2</v>
      </c>
      <c r="I16" s="19">
        <f t="shared" si="2"/>
        <v>0</v>
      </c>
      <c r="J16" s="1">
        <f t="shared" si="3"/>
        <v>3</v>
      </c>
      <c r="K16">
        <f t="shared" si="4"/>
      </c>
      <c r="L16">
        <f t="shared" si="5"/>
      </c>
      <c r="M16">
        <f t="shared" si="6"/>
      </c>
      <c r="N16" t="e">
        <f t="shared" si="7"/>
        <v>#VALUE!</v>
      </c>
      <c r="O16" t="e">
        <f t="shared" si="8"/>
        <v>#VALUE!</v>
      </c>
      <c r="P16">
        <f t="shared" si="9"/>
        <v>3</v>
      </c>
      <c r="Q16" t="e">
        <f t="shared" si="10"/>
        <v>#N/A</v>
      </c>
      <c r="R16" s="10"/>
      <c r="S16" s="11" t="s">
        <v>150</v>
      </c>
    </row>
    <row r="17" spans="1:19" ht="12.75">
      <c r="A17" s="1">
        <f t="shared" si="11"/>
        <v>14</v>
      </c>
      <c r="B17" s="1" t="s">
        <v>16</v>
      </c>
      <c r="C17" s="1">
        <v>3</v>
      </c>
      <c r="D17" s="1">
        <v>1</v>
      </c>
      <c r="E17" s="1">
        <v>0</v>
      </c>
      <c r="F17" s="1">
        <v>-1</v>
      </c>
      <c r="G17" s="17">
        <f t="shared" si="0"/>
        <v>-0.5</v>
      </c>
      <c r="H17" s="1">
        <f t="shared" si="1"/>
        <v>2</v>
      </c>
      <c r="I17" s="19">
        <f t="shared" si="2"/>
        <v>60</v>
      </c>
      <c r="J17" s="1">
        <f t="shared" si="3"/>
        <v>3</v>
      </c>
      <c r="K17">
        <f t="shared" si="4"/>
      </c>
      <c r="L17">
        <f t="shared" si="5"/>
      </c>
      <c r="M17">
        <f t="shared" si="6"/>
      </c>
      <c r="N17" t="e">
        <f t="shared" si="7"/>
        <v>#VALUE!</v>
      </c>
      <c r="O17" t="e">
        <f t="shared" si="8"/>
        <v>#VALUE!</v>
      </c>
      <c r="P17">
        <f t="shared" si="9"/>
        <v>3</v>
      </c>
      <c r="Q17" t="e">
        <f t="shared" si="10"/>
        <v>#N/A</v>
      </c>
      <c r="R17" s="10" t="s">
        <v>134</v>
      </c>
      <c r="S17" s="12" t="s">
        <v>139</v>
      </c>
    </row>
    <row r="18" spans="1:19" ht="12.75">
      <c r="A18" s="1">
        <f t="shared" si="11"/>
        <v>15</v>
      </c>
      <c r="B18" s="1" t="s">
        <v>17</v>
      </c>
      <c r="C18" s="1">
        <v>3</v>
      </c>
      <c r="D18" s="1">
        <v>1</v>
      </c>
      <c r="E18" s="1">
        <v>1</v>
      </c>
      <c r="F18" s="1">
        <v>-1</v>
      </c>
      <c r="G18" s="17">
        <f t="shared" si="0"/>
        <v>-0.5</v>
      </c>
      <c r="H18" s="1">
        <f t="shared" si="1"/>
        <v>2</v>
      </c>
      <c r="I18" s="19">
        <f t="shared" si="2"/>
        <v>120</v>
      </c>
      <c r="J18" s="1">
        <f t="shared" si="3"/>
        <v>3</v>
      </c>
      <c r="K18">
        <f t="shared" si="4"/>
      </c>
      <c r="L18">
        <f t="shared" si="5"/>
      </c>
      <c r="M18">
        <f t="shared" si="6"/>
      </c>
      <c r="N18" t="e">
        <f t="shared" si="7"/>
        <v>#VALUE!</v>
      </c>
      <c r="O18" t="e">
        <f t="shared" si="8"/>
        <v>#VALUE!</v>
      </c>
      <c r="P18">
        <f t="shared" si="9"/>
        <v>3</v>
      </c>
      <c r="Q18" t="e">
        <f t="shared" si="10"/>
        <v>#N/A</v>
      </c>
      <c r="R18" s="10"/>
      <c r="S18" s="13" t="s">
        <v>135</v>
      </c>
    </row>
    <row r="19" spans="1:19" ht="12.75">
      <c r="A19" s="1">
        <f t="shared" si="11"/>
        <v>16</v>
      </c>
      <c r="B19" s="1" t="s">
        <v>18</v>
      </c>
      <c r="C19" s="1">
        <v>3</v>
      </c>
      <c r="D19" s="1">
        <v>1</v>
      </c>
      <c r="E19" s="1">
        <v>-1</v>
      </c>
      <c r="F19" s="1">
        <v>1</v>
      </c>
      <c r="G19" s="17">
        <f t="shared" si="0"/>
        <v>0.5</v>
      </c>
      <c r="H19" s="1">
        <f t="shared" si="1"/>
        <v>2</v>
      </c>
      <c r="I19" s="19">
        <f t="shared" si="2"/>
        <v>180</v>
      </c>
      <c r="J19" s="1">
        <f t="shared" si="3"/>
        <v>3</v>
      </c>
      <c r="K19">
        <f t="shared" si="4"/>
      </c>
      <c r="L19">
        <f t="shared" si="5"/>
      </c>
      <c r="M19">
        <f t="shared" si="6"/>
      </c>
      <c r="N19" t="e">
        <f t="shared" si="7"/>
        <v>#VALUE!</v>
      </c>
      <c r="O19" t="e">
        <f t="shared" si="8"/>
        <v>#VALUE!</v>
      </c>
      <c r="P19">
        <f t="shared" si="9"/>
        <v>3</v>
      </c>
      <c r="Q19" t="e">
        <f t="shared" si="10"/>
        <v>#N/A</v>
      </c>
      <c r="R19" s="8"/>
      <c r="S19" s="9"/>
    </row>
    <row r="20" spans="1:19" ht="13.5" thickBot="1">
      <c r="A20" s="1">
        <f t="shared" si="11"/>
        <v>17</v>
      </c>
      <c r="B20" s="1" t="s">
        <v>19</v>
      </c>
      <c r="C20" s="1">
        <v>3</v>
      </c>
      <c r="D20" s="1">
        <v>1</v>
      </c>
      <c r="E20" s="1">
        <v>0</v>
      </c>
      <c r="F20" s="1">
        <v>1</v>
      </c>
      <c r="G20" s="17">
        <f t="shared" si="0"/>
        <v>0.5</v>
      </c>
      <c r="H20" s="1">
        <f t="shared" si="1"/>
        <v>2</v>
      </c>
      <c r="I20" s="19">
        <f t="shared" si="2"/>
        <v>240</v>
      </c>
      <c r="J20" s="1">
        <f t="shared" si="3"/>
        <v>3</v>
      </c>
      <c r="K20">
        <f t="shared" si="4"/>
      </c>
      <c r="L20">
        <f t="shared" si="5"/>
      </c>
      <c r="M20">
        <f t="shared" si="6"/>
      </c>
      <c r="N20" t="e">
        <f t="shared" si="7"/>
        <v>#VALUE!</v>
      </c>
      <c r="O20" t="e">
        <f t="shared" si="8"/>
        <v>#VALUE!</v>
      </c>
      <c r="P20">
        <f t="shared" si="9"/>
        <v>3</v>
      </c>
      <c r="Q20" t="e">
        <f t="shared" si="10"/>
        <v>#N/A</v>
      </c>
      <c r="R20" s="14" t="s">
        <v>136</v>
      </c>
      <c r="S20" s="15" t="s">
        <v>49</v>
      </c>
    </row>
    <row r="21" spans="1:17" ht="12.75">
      <c r="A21" s="1">
        <f t="shared" si="11"/>
        <v>18</v>
      </c>
      <c r="B21" s="1" t="s">
        <v>20</v>
      </c>
      <c r="C21" s="1">
        <v>3</v>
      </c>
      <c r="D21" s="1">
        <v>1</v>
      </c>
      <c r="E21" s="1">
        <v>1</v>
      </c>
      <c r="F21" s="1">
        <v>1</v>
      </c>
      <c r="G21" s="17">
        <f t="shared" si="0"/>
        <v>0.5</v>
      </c>
      <c r="H21" s="1">
        <f t="shared" si="1"/>
        <v>2</v>
      </c>
      <c r="I21" s="19">
        <f t="shared" si="2"/>
        <v>300</v>
      </c>
      <c r="J21" s="1">
        <f t="shared" si="3"/>
        <v>3</v>
      </c>
      <c r="K21">
        <f t="shared" si="4"/>
      </c>
      <c r="L21">
        <f t="shared" si="5"/>
      </c>
      <c r="M21">
        <f t="shared" si="6"/>
      </c>
      <c r="N21" t="e">
        <f t="shared" si="7"/>
        <v>#VALUE!</v>
      </c>
      <c r="O21" t="e">
        <f t="shared" si="8"/>
        <v>#VALUE!</v>
      </c>
      <c r="P21">
        <f t="shared" si="9"/>
        <v>3</v>
      </c>
      <c r="Q21" t="e">
        <f t="shared" si="10"/>
        <v>#N/A</v>
      </c>
    </row>
    <row r="22" spans="1:17" ht="12.75">
      <c r="A22" s="1">
        <f t="shared" si="11"/>
        <v>19</v>
      </c>
      <c r="B22" s="1" t="s">
        <v>27</v>
      </c>
      <c r="C22" s="1">
        <v>4</v>
      </c>
      <c r="D22" s="1">
        <v>0</v>
      </c>
      <c r="E22" s="1">
        <v>0</v>
      </c>
      <c r="F22" s="1">
        <v>-1</v>
      </c>
      <c r="G22" s="17">
        <f t="shared" si="0"/>
        <v>-0.5</v>
      </c>
      <c r="H22" s="1">
        <f t="shared" si="1"/>
        <v>1</v>
      </c>
      <c r="I22" s="19">
        <f t="shared" si="2"/>
        <v>0</v>
      </c>
      <c r="J22" s="1">
        <f t="shared" si="3"/>
        <v>4</v>
      </c>
      <c r="K22">
        <f t="shared" si="4"/>
        <v>1</v>
      </c>
      <c r="L22">
        <f t="shared" si="5"/>
        <v>0</v>
      </c>
      <c r="M22">
        <f t="shared" si="6"/>
        <v>19</v>
      </c>
      <c r="N22">
        <f t="shared" si="7"/>
        <v>1</v>
      </c>
      <c r="O22">
        <f t="shared" si="8"/>
        <v>0</v>
      </c>
      <c r="P22">
        <f t="shared" si="9"/>
        <v>1</v>
      </c>
      <c r="Q22">
        <f t="shared" si="10"/>
        <v>0</v>
      </c>
    </row>
    <row r="23" spans="1:17" ht="12.75">
      <c r="A23" s="1">
        <f t="shared" si="11"/>
        <v>20</v>
      </c>
      <c r="B23" s="1" t="s">
        <v>28</v>
      </c>
      <c r="C23" s="1">
        <v>4</v>
      </c>
      <c r="D23" s="1">
        <v>0</v>
      </c>
      <c r="E23" s="1">
        <v>0</v>
      </c>
      <c r="F23" s="1">
        <v>1</v>
      </c>
      <c r="G23" s="17">
        <f t="shared" si="0"/>
        <v>0.5</v>
      </c>
      <c r="H23" s="1">
        <f t="shared" si="1"/>
        <v>1</v>
      </c>
      <c r="I23" s="19">
        <f t="shared" si="2"/>
        <v>180</v>
      </c>
      <c r="J23" s="1">
        <f t="shared" si="3"/>
        <v>4</v>
      </c>
      <c r="K23">
        <f t="shared" si="4"/>
        <v>1</v>
      </c>
      <c r="L23">
        <f t="shared" si="5"/>
        <v>180</v>
      </c>
      <c r="M23">
        <f t="shared" si="6"/>
        <v>20</v>
      </c>
      <c r="N23">
        <f t="shared" si="7"/>
        <v>-1</v>
      </c>
      <c r="O23">
        <f t="shared" si="8"/>
        <v>1.22514845490862E-16</v>
      </c>
      <c r="P23">
        <f t="shared" si="9"/>
        <v>-1</v>
      </c>
      <c r="Q23">
        <f t="shared" si="10"/>
        <v>1.22514845490862E-16</v>
      </c>
    </row>
    <row r="24" spans="1:17" ht="12.75">
      <c r="A24" s="1">
        <f t="shared" si="11"/>
        <v>21</v>
      </c>
      <c r="B24" s="1" t="s">
        <v>151</v>
      </c>
      <c r="C24" s="1">
        <v>3</v>
      </c>
      <c r="D24" s="1">
        <v>2</v>
      </c>
      <c r="E24" s="1">
        <v>-2</v>
      </c>
      <c r="F24" s="1">
        <v>-1</v>
      </c>
      <c r="G24" s="17">
        <f t="shared" si="0"/>
        <v>-0.5</v>
      </c>
      <c r="H24" s="1">
        <f t="shared" si="1"/>
        <v>3</v>
      </c>
      <c r="I24" s="19">
        <f t="shared" si="2"/>
        <v>0</v>
      </c>
      <c r="J24" s="1">
        <f t="shared" si="3"/>
        <v>3</v>
      </c>
      <c r="K24">
        <f t="shared" si="4"/>
      </c>
      <c r="L24">
        <f t="shared" si="5"/>
      </c>
      <c r="M24">
        <f t="shared" si="6"/>
      </c>
      <c r="N24" t="e">
        <f t="shared" si="7"/>
        <v>#VALUE!</v>
      </c>
      <c r="O24" t="e">
        <f t="shared" si="8"/>
        <v>#VALUE!</v>
      </c>
      <c r="P24">
        <f t="shared" si="9"/>
        <v>4</v>
      </c>
      <c r="Q24" t="e">
        <f t="shared" si="10"/>
        <v>#N/A</v>
      </c>
    </row>
    <row r="25" spans="1:18" ht="12.75">
      <c r="A25" s="1">
        <f t="shared" si="11"/>
        <v>22</v>
      </c>
      <c r="B25" s="1" t="s">
        <v>35</v>
      </c>
      <c r="C25" s="1">
        <v>3</v>
      </c>
      <c r="D25" s="1">
        <v>2</v>
      </c>
      <c r="E25" s="1">
        <v>-1</v>
      </c>
      <c r="F25" s="1">
        <v>-1</v>
      </c>
      <c r="G25" s="17">
        <f t="shared" si="0"/>
        <v>-0.5</v>
      </c>
      <c r="H25" s="1">
        <f t="shared" si="1"/>
        <v>3</v>
      </c>
      <c r="I25" s="19">
        <f t="shared" si="2"/>
        <v>36</v>
      </c>
      <c r="J25" s="1">
        <f t="shared" si="3"/>
        <v>3</v>
      </c>
      <c r="K25">
        <f t="shared" si="4"/>
      </c>
      <c r="L25">
        <f t="shared" si="5"/>
      </c>
      <c r="M25">
        <f t="shared" si="6"/>
      </c>
      <c r="N25" t="e">
        <f t="shared" si="7"/>
        <v>#VALUE!</v>
      </c>
      <c r="O25" t="e">
        <f t="shared" si="8"/>
        <v>#VALUE!</v>
      </c>
      <c r="P25">
        <f t="shared" si="9"/>
        <v>4</v>
      </c>
      <c r="Q25" t="e">
        <f t="shared" si="10"/>
        <v>#N/A</v>
      </c>
      <c r="R25" t="s">
        <v>144</v>
      </c>
    </row>
    <row r="26" spans="1:18" ht="12.75">
      <c r="A26" s="1">
        <f t="shared" si="11"/>
        <v>23</v>
      </c>
      <c r="B26" s="1" t="s">
        <v>36</v>
      </c>
      <c r="C26" s="1">
        <v>3</v>
      </c>
      <c r="D26" s="1">
        <v>2</v>
      </c>
      <c r="E26" s="1">
        <v>0</v>
      </c>
      <c r="F26" s="1">
        <v>-1</v>
      </c>
      <c r="G26" s="17">
        <f t="shared" si="0"/>
        <v>-0.5</v>
      </c>
      <c r="H26" s="1">
        <f t="shared" si="1"/>
        <v>3</v>
      </c>
      <c r="I26" s="19">
        <f t="shared" si="2"/>
        <v>72</v>
      </c>
      <c r="J26" s="1">
        <f t="shared" si="3"/>
        <v>3</v>
      </c>
      <c r="K26">
        <f t="shared" si="4"/>
      </c>
      <c r="L26">
        <f t="shared" si="5"/>
      </c>
      <c r="M26">
        <f t="shared" si="6"/>
      </c>
      <c r="N26" t="e">
        <f t="shared" si="7"/>
        <v>#VALUE!</v>
      </c>
      <c r="O26" t="e">
        <f t="shared" si="8"/>
        <v>#VALUE!</v>
      </c>
      <c r="P26">
        <f t="shared" si="9"/>
        <v>4</v>
      </c>
      <c r="Q26" t="e">
        <f t="shared" si="10"/>
        <v>#N/A</v>
      </c>
      <c r="R26" t="s">
        <v>145</v>
      </c>
    </row>
    <row r="27" spans="1:18" ht="12.75">
      <c r="A27" s="1">
        <f t="shared" si="11"/>
        <v>24</v>
      </c>
      <c r="B27" s="1" t="s">
        <v>37</v>
      </c>
      <c r="C27" s="1">
        <v>3</v>
      </c>
      <c r="D27" s="1">
        <v>2</v>
      </c>
      <c r="E27" s="1">
        <v>1</v>
      </c>
      <c r="F27" s="1">
        <v>-1</v>
      </c>
      <c r="G27" s="17">
        <f t="shared" si="0"/>
        <v>-0.5</v>
      </c>
      <c r="H27" s="1">
        <f t="shared" si="1"/>
        <v>3</v>
      </c>
      <c r="I27" s="19">
        <f t="shared" si="2"/>
        <v>108</v>
      </c>
      <c r="J27" s="1">
        <f t="shared" si="3"/>
        <v>3</v>
      </c>
      <c r="K27">
        <f t="shared" si="4"/>
      </c>
      <c r="L27">
        <f t="shared" si="5"/>
      </c>
      <c r="M27">
        <f t="shared" si="6"/>
      </c>
      <c r="N27" t="e">
        <f t="shared" si="7"/>
        <v>#VALUE!</v>
      </c>
      <c r="O27" t="e">
        <f t="shared" si="8"/>
        <v>#VALUE!</v>
      </c>
      <c r="P27">
        <f t="shared" si="9"/>
        <v>4</v>
      </c>
      <c r="Q27" t="e">
        <f t="shared" si="10"/>
        <v>#N/A</v>
      </c>
      <c r="R27" t="s">
        <v>146</v>
      </c>
    </row>
    <row r="28" spans="1:18" ht="12.75">
      <c r="A28" s="1">
        <f t="shared" si="11"/>
        <v>25</v>
      </c>
      <c r="B28" s="1" t="s">
        <v>38</v>
      </c>
      <c r="C28" s="1">
        <v>3</v>
      </c>
      <c r="D28" s="1">
        <v>2</v>
      </c>
      <c r="E28" s="1">
        <v>2</v>
      </c>
      <c r="F28" s="1">
        <v>-1</v>
      </c>
      <c r="G28" s="17">
        <f t="shared" si="0"/>
        <v>-0.5</v>
      </c>
      <c r="H28" s="1">
        <f t="shared" si="1"/>
        <v>3</v>
      </c>
      <c r="I28" s="19">
        <f t="shared" si="2"/>
        <v>144</v>
      </c>
      <c r="J28" s="1">
        <f t="shared" si="3"/>
        <v>3</v>
      </c>
      <c r="K28">
        <f t="shared" si="4"/>
      </c>
      <c r="L28">
        <f t="shared" si="5"/>
      </c>
      <c r="M28">
        <f t="shared" si="6"/>
      </c>
      <c r="N28" t="e">
        <f t="shared" si="7"/>
        <v>#VALUE!</v>
      </c>
      <c r="O28" t="e">
        <f t="shared" si="8"/>
        <v>#VALUE!</v>
      </c>
      <c r="P28">
        <f t="shared" si="9"/>
        <v>4</v>
      </c>
      <c r="Q28" t="e">
        <f t="shared" si="10"/>
        <v>#N/A</v>
      </c>
      <c r="R28" t="s">
        <v>147</v>
      </c>
    </row>
    <row r="29" spans="1:18" ht="12.75">
      <c r="A29" s="1">
        <f t="shared" si="11"/>
        <v>26</v>
      </c>
      <c r="B29" s="1" t="s">
        <v>33</v>
      </c>
      <c r="C29" s="1">
        <v>3</v>
      </c>
      <c r="D29" s="1">
        <v>2</v>
      </c>
      <c r="E29" s="1">
        <v>-2</v>
      </c>
      <c r="F29" s="1">
        <v>1</v>
      </c>
      <c r="G29" s="17">
        <f t="shared" si="0"/>
        <v>0.5</v>
      </c>
      <c r="H29" s="1">
        <f t="shared" si="1"/>
        <v>3</v>
      </c>
      <c r="I29" s="19">
        <f t="shared" si="2"/>
        <v>180</v>
      </c>
      <c r="J29" s="1">
        <f t="shared" si="3"/>
        <v>3</v>
      </c>
      <c r="K29">
        <f t="shared" si="4"/>
      </c>
      <c r="L29">
        <f t="shared" si="5"/>
      </c>
      <c r="M29">
        <f t="shared" si="6"/>
      </c>
      <c r="N29" t="e">
        <f t="shared" si="7"/>
        <v>#VALUE!</v>
      </c>
      <c r="O29" t="e">
        <f t="shared" si="8"/>
        <v>#VALUE!</v>
      </c>
      <c r="P29">
        <f t="shared" si="9"/>
        <v>4</v>
      </c>
      <c r="Q29" t="e">
        <f t="shared" si="10"/>
        <v>#N/A</v>
      </c>
      <c r="R29" t="s">
        <v>148</v>
      </c>
    </row>
    <row r="30" spans="1:18" ht="12.75">
      <c r="A30" s="1">
        <f t="shared" si="11"/>
        <v>27</v>
      </c>
      <c r="B30" s="1" t="s">
        <v>32</v>
      </c>
      <c r="C30" s="1">
        <v>3</v>
      </c>
      <c r="D30" s="1">
        <v>2</v>
      </c>
      <c r="E30" s="1">
        <v>-1</v>
      </c>
      <c r="F30" s="1">
        <v>1</v>
      </c>
      <c r="G30" s="17">
        <f t="shared" si="0"/>
        <v>0.5</v>
      </c>
      <c r="H30" s="1">
        <f t="shared" si="1"/>
        <v>3</v>
      </c>
      <c r="I30" s="19">
        <f t="shared" si="2"/>
        <v>216</v>
      </c>
      <c r="J30" s="1">
        <f t="shared" si="3"/>
        <v>3</v>
      </c>
      <c r="K30">
        <f t="shared" si="4"/>
      </c>
      <c r="L30">
        <f t="shared" si="5"/>
      </c>
      <c r="M30">
        <f t="shared" si="6"/>
      </c>
      <c r="N30" t="e">
        <f t="shared" si="7"/>
        <v>#VALUE!</v>
      </c>
      <c r="O30" t="e">
        <f t="shared" si="8"/>
        <v>#VALUE!</v>
      </c>
      <c r="P30">
        <f t="shared" si="9"/>
        <v>4</v>
      </c>
      <c r="Q30" t="e">
        <f t="shared" si="10"/>
        <v>#N/A</v>
      </c>
      <c r="R30" t="s">
        <v>149</v>
      </c>
    </row>
    <row r="31" spans="1:17" ht="12.75">
      <c r="A31" s="1">
        <f t="shared" si="11"/>
        <v>28</v>
      </c>
      <c r="B31" s="1" t="s">
        <v>34</v>
      </c>
      <c r="C31" s="1">
        <v>3</v>
      </c>
      <c r="D31" s="1">
        <v>2</v>
      </c>
      <c r="E31" s="1">
        <v>0</v>
      </c>
      <c r="F31" s="1">
        <v>1</v>
      </c>
      <c r="G31" s="17">
        <f t="shared" si="0"/>
        <v>0.5</v>
      </c>
      <c r="H31" s="1">
        <f t="shared" si="1"/>
        <v>3</v>
      </c>
      <c r="I31" s="19">
        <f t="shared" si="2"/>
        <v>251.99999999999997</v>
      </c>
      <c r="J31" s="1">
        <f t="shared" si="3"/>
        <v>3</v>
      </c>
      <c r="K31">
        <f t="shared" si="4"/>
      </c>
      <c r="L31">
        <f t="shared" si="5"/>
      </c>
      <c r="M31">
        <f t="shared" si="6"/>
      </c>
      <c r="N31" t="e">
        <f t="shared" si="7"/>
        <v>#VALUE!</v>
      </c>
      <c r="O31" t="e">
        <f t="shared" si="8"/>
        <v>#VALUE!</v>
      </c>
      <c r="P31">
        <f t="shared" si="9"/>
        <v>4</v>
      </c>
      <c r="Q31" t="e">
        <f t="shared" si="10"/>
        <v>#N/A</v>
      </c>
    </row>
    <row r="32" spans="1:17" ht="12.75">
      <c r="A32" s="1">
        <f t="shared" si="11"/>
        <v>29</v>
      </c>
      <c r="B32" s="1" t="s">
        <v>31</v>
      </c>
      <c r="C32" s="1">
        <v>3</v>
      </c>
      <c r="D32" s="1">
        <v>2</v>
      </c>
      <c r="E32" s="1">
        <v>1</v>
      </c>
      <c r="F32" s="1">
        <v>1</v>
      </c>
      <c r="G32" s="17">
        <f t="shared" si="0"/>
        <v>0.5</v>
      </c>
      <c r="H32" s="1">
        <f t="shared" si="1"/>
        <v>3</v>
      </c>
      <c r="I32" s="19">
        <f t="shared" si="2"/>
        <v>288</v>
      </c>
      <c r="J32" s="1">
        <f t="shared" si="3"/>
        <v>3</v>
      </c>
      <c r="K32">
        <f t="shared" si="4"/>
      </c>
      <c r="L32">
        <f t="shared" si="5"/>
      </c>
      <c r="M32">
        <f t="shared" si="6"/>
      </c>
      <c r="N32" t="e">
        <f t="shared" si="7"/>
        <v>#VALUE!</v>
      </c>
      <c r="O32" t="e">
        <f t="shared" si="8"/>
        <v>#VALUE!</v>
      </c>
      <c r="P32">
        <f t="shared" si="9"/>
        <v>4</v>
      </c>
      <c r="Q32" t="e">
        <f t="shared" si="10"/>
        <v>#N/A</v>
      </c>
    </row>
    <row r="33" spans="1:17" ht="12.75">
      <c r="A33" s="1">
        <f t="shared" si="11"/>
        <v>30</v>
      </c>
      <c r="B33" s="1" t="s">
        <v>30</v>
      </c>
      <c r="C33" s="1">
        <v>3</v>
      </c>
      <c r="D33" s="1">
        <v>2</v>
      </c>
      <c r="E33" s="1">
        <v>2</v>
      </c>
      <c r="F33" s="1">
        <v>1</v>
      </c>
      <c r="G33" s="17">
        <f t="shared" si="0"/>
        <v>0.5</v>
      </c>
      <c r="H33" s="1">
        <f t="shared" si="1"/>
        <v>3</v>
      </c>
      <c r="I33" s="19">
        <f t="shared" si="2"/>
        <v>324</v>
      </c>
      <c r="J33" s="1">
        <f t="shared" si="3"/>
        <v>3</v>
      </c>
      <c r="K33">
        <f t="shared" si="4"/>
      </c>
      <c r="L33">
        <f t="shared" si="5"/>
      </c>
      <c r="M33">
        <f t="shared" si="6"/>
      </c>
      <c r="N33" t="e">
        <f t="shared" si="7"/>
        <v>#VALUE!</v>
      </c>
      <c r="O33" t="e">
        <f t="shared" si="8"/>
        <v>#VALUE!</v>
      </c>
      <c r="P33">
        <f t="shared" si="9"/>
        <v>4</v>
      </c>
      <c r="Q33" t="e">
        <f t="shared" si="10"/>
        <v>#N/A</v>
      </c>
    </row>
    <row r="34" spans="1:17" ht="12.75">
      <c r="A34" s="1">
        <f t="shared" si="11"/>
        <v>31</v>
      </c>
      <c r="B34" s="1" t="s">
        <v>39</v>
      </c>
      <c r="C34" s="1">
        <v>4</v>
      </c>
      <c r="D34" s="1">
        <v>1</v>
      </c>
      <c r="E34" s="1">
        <v>-1</v>
      </c>
      <c r="F34" s="1">
        <v>-1</v>
      </c>
      <c r="G34" s="17">
        <f t="shared" si="0"/>
        <v>-0.5</v>
      </c>
      <c r="H34" s="1">
        <f t="shared" si="1"/>
        <v>2</v>
      </c>
      <c r="I34" s="19">
        <f t="shared" si="2"/>
        <v>0</v>
      </c>
      <c r="J34" s="1">
        <f t="shared" si="3"/>
        <v>4</v>
      </c>
      <c r="K34">
        <f t="shared" si="4"/>
        <v>2</v>
      </c>
      <c r="L34">
        <f t="shared" si="5"/>
        <v>0</v>
      </c>
      <c r="M34">
        <f t="shared" si="6"/>
        <v>31</v>
      </c>
      <c r="N34">
        <f t="shared" si="7"/>
        <v>2</v>
      </c>
      <c r="O34">
        <f t="shared" si="8"/>
        <v>0</v>
      </c>
      <c r="P34">
        <f t="shared" si="9"/>
        <v>2</v>
      </c>
      <c r="Q34">
        <f t="shared" si="10"/>
        <v>0</v>
      </c>
    </row>
    <row r="35" spans="1:17" ht="12.75">
      <c r="A35" s="1">
        <f t="shared" si="11"/>
        <v>32</v>
      </c>
      <c r="B35" s="1" t="s">
        <v>40</v>
      </c>
      <c r="C35" s="1">
        <v>4</v>
      </c>
      <c r="D35" s="1">
        <v>1</v>
      </c>
      <c r="E35" s="1">
        <v>0</v>
      </c>
      <c r="F35" s="1">
        <v>-1</v>
      </c>
      <c r="G35" s="17">
        <f t="shared" si="0"/>
        <v>-0.5</v>
      </c>
      <c r="H35" s="1">
        <f t="shared" si="1"/>
        <v>2</v>
      </c>
      <c r="I35" s="19">
        <f t="shared" si="2"/>
        <v>60</v>
      </c>
      <c r="J35" s="1">
        <f t="shared" si="3"/>
        <v>4</v>
      </c>
      <c r="K35">
        <f t="shared" si="4"/>
        <v>2</v>
      </c>
      <c r="L35">
        <f t="shared" si="5"/>
        <v>60</v>
      </c>
      <c r="M35">
        <f t="shared" si="6"/>
        <v>32</v>
      </c>
      <c r="N35">
        <f t="shared" si="7"/>
        <v>1.0000000000000002</v>
      </c>
      <c r="O35">
        <f t="shared" si="8"/>
        <v>1.7320508075688772</v>
      </c>
      <c r="P35">
        <f t="shared" si="9"/>
        <v>1.0000000000000002</v>
      </c>
      <c r="Q35">
        <f t="shared" si="10"/>
        <v>1.7320508075688772</v>
      </c>
    </row>
    <row r="36" spans="1:17" ht="12.75">
      <c r="A36" s="1">
        <f t="shared" si="11"/>
        <v>33</v>
      </c>
      <c r="B36" s="1" t="s">
        <v>41</v>
      </c>
      <c r="C36" s="1">
        <v>4</v>
      </c>
      <c r="D36" s="1">
        <v>1</v>
      </c>
      <c r="E36" s="1">
        <v>1</v>
      </c>
      <c r="F36" s="1">
        <v>-1</v>
      </c>
      <c r="G36" s="17">
        <f t="shared" si="0"/>
        <v>-0.5</v>
      </c>
      <c r="H36" s="1">
        <f t="shared" si="1"/>
        <v>2</v>
      </c>
      <c r="I36" s="19">
        <f t="shared" si="2"/>
        <v>120</v>
      </c>
      <c r="J36" s="1">
        <f t="shared" si="3"/>
        <v>4</v>
      </c>
      <c r="K36">
        <f t="shared" si="4"/>
        <v>2</v>
      </c>
      <c r="L36">
        <f t="shared" si="5"/>
        <v>120</v>
      </c>
      <c r="M36">
        <f t="shared" si="6"/>
        <v>33</v>
      </c>
      <c r="N36">
        <f t="shared" si="7"/>
        <v>-0.9999999999999996</v>
      </c>
      <c r="O36">
        <f t="shared" si="8"/>
        <v>1.7320508075688774</v>
      </c>
      <c r="P36">
        <f t="shared" si="9"/>
        <v>-0.9999999999999996</v>
      </c>
      <c r="Q36">
        <f t="shared" si="10"/>
        <v>1.7320508075688774</v>
      </c>
    </row>
    <row r="37" spans="1:17" ht="12.75">
      <c r="A37" s="1">
        <f t="shared" si="11"/>
        <v>34</v>
      </c>
      <c r="B37" s="1" t="s">
        <v>42</v>
      </c>
      <c r="C37" s="1">
        <v>4</v>
      </c>
      <c r="D37" s="1">
        <v>1</v>
      </c>
      <c r="E37" s="1">
        <v>-1</v>
      </c>
      <c r="F37" s="1">
        <v>1</v>
      </c>
      <c r="G37" s="17">
        <f t="shared" si="0"/>
        <v>0.5</v>
      </c>
      <c r="H37" s="1">
        <f t="shared" si="1"/>
        <v>2</v>
      </c>
      <c r="I37" s="19">
        <f t="shared" si="2"/>
        <v>180</v>
      </c>
      <c r="J37" s="1">
        <f t="shared" si="3"/>
        <v>4</v>
      </c>
      <c r="K37">
        <f t="shared" si="4"/>
        <v>2</v>
      </c>
      <c r="L37">
        <f t="shared" si="5"/>
        <v>180</v>
      </c>
      <c r="M37">
        <f t="shared" si="6"/>
        <v>34</v>
      </c>
      <c r="N37">
        <f t="shared" si="7"/>
        <v>-2</v>
      </c>
      <c r="O37">
        <f t="shared" si="8"/>
        <v>2.45029690981724E-16</v>
      </c>
      <c r="P37">
        <f t="shared" si="9"/>
        <v>-2</v>
      </c>
      <c r="Q37">
        <f t="shared" si="10"/>
        <v>2.45029690981724E-16</v>
      </c>
    </row>
    <row r="38" spans="1:17" ht="12.75">
      <c r="A38" s="1">
        <f t="shared" si="11"/>
        <v>35</v>
      </c>
      <c r="B38" s="1" t="s">
        <v>43</v>
      </c>
      <c r="C38" s="1">
        <v>4</v>
      </c>
      <c r="D38" s="1">
        <v>1</v>
      </c>
      <c r="E38" s="1">
        <v>0</v>
      </c>
      <c r="F38" s="1">
        <v>1</v>
      </c>
      <c r="G38" s="17">
        <f t="shared" si="0"/>
        <v>0.5</v>
      </c>
      <c r="H38" s="1">
        <f t="shared" si="1"/>
        <v>2</v>
      </c>
      <c r="I38" s="19">
        <f t="shared" si="2"/>
        <v>240</v>
      </c>
      <c r="J38" s="1">
        <f t="shared" si="3"/>
        <v>4</v>
      </c>
      <c r="K38">
        <f t="shared" si="4"/>
        <v>2</v>
      </c>
      <c r="L38">
        <f t="shared" si="5"/>
        <v>240</v>
      </c>
      <c r="M38">
        <f t="shared" si="6"/>
        <v>35</v>
      </c>
      <c r="N38">
        <f t="shared" si="7"/>
        <v>-1.0000000000000009</v>
      </c>
      <c r="O38">
        <f t="shared" si="8"/>
        <v>-1.7320508075688767</v>
      </c>
      <c r="P38">
        <f t="shared" si="9"/>
        <v>-1.0000000000000009</v>
      </c>
      <c r="Q38">
        <f t="shared" si="10"/>
        <v>-1.7320508075688767</v>
      </c>
    </row>
    <row r="39" spans="1:17" ht="12.75">
      <c r="A39" s="1">
        <f t="shared" si="11"/>
        <v>36</v>
      </c>
      <c r="B39" s="1" t="s">
        <v>44</v>
      </c>
      <c r="C39" s="1">
        <v>4</v>
      </c>
      <c r="D39" s="1">
        <v>1</v>
      </c>
      <c r="E39" s="1">
        <v>1</v>
      </c>
      <c r="F39" s="1">
        <v>1</v>
      </c>
      <c r="G39" s="17">
        <f t="shared" si="0"/>
        <v>0.5</v>
      </c>
      <c r="H39" s="1">
        <f t="shared" si="1"/>
        <v>2</v>
      </c>
      <c r="I39" s="19">
        <f t="shared" si="2"/>
        <v>300</v>
      </c>
      <c r="J39" s="1">
        <f t="shared" si="3"/>
        <v>4</v>
      </c>
      <c r="K39">
        <f t="shared" si="4"/>
        <v>2</v>
      </c>
      <c r="L39">
        <f t="shared" si="5"/>
        <v>300</v>
      </c>
      <c r="M39">
        <f t="shared" si="6"/>
        <v>36</v>
      </c>
      <c r="N39">
        <f t="shared" si="7"/>
        <v>1.0000000000000002</v>
      </c>
      <c r="O39">
        <f t="shared" si="8"/>
        <v>-1.7320508075688772</v>
      </c>
      <c r="P39">
        <f t="shared" si="9"/>
        <v>1.0000000000000002</v>
      </c>
      <c r="Q39">
        <f t="shared" si="10"/>
        <v>-1.7320508075688772</v>
      </c>
    </row>
    <row r="40" spans="1:17" ht="12.75">
      <c r="A40" s="1">
        <f t="shared" si="11"/>
        <v>37</v>
      </c>
      <c r="B40" s="1" t="s">
        <v>152</v>
      </c>
      <c r="C40" s="1">
        <v>5</v>
      </c>
      <c r="D40" s="1">
        <v>0</v>
      </c>
      <c r="E40" s="1">
        <v>0</v>
      </c>
      <c r="F40" s="1">
        <v>-1</v>
      </c>
      <c r="G40" s="17">
        <f t="shared" si="0"/>
        <v>-0.5</v>
      </c>
      <c r="H40" s="1">
        <f t="shared" si="1"/>
        <v>1</v>
      </c>
      <c r="I40" s="19">
        <f t="shared" si="2"/>
        <v>0</v>
      </c>
      <c r="J40" s="1">
        <f t="shared" si="3"/>
        <v>5</v>
      </c>
      <c r="K40">
        <f t="shared" si="4"/>
      </c>
      <c r="L40">
        <f t="shared" si="5"/>
      </c>
      <c r="M40">
        <f t="shared" si="6"/>
      </c>
      <c r="N40" t="e">
        <f t="shared" si="7"/>
        <v>#VALUE!</v>
      </c>
      <c r="O40" t="e">
        <f t="shared" si="8"/>
        <v>#VALUE!</v>
      </c>
      <c r="P40">
        <f t="shared" si="9"/>
        <v>2</v>
      </c>
      <c r="Q40" t="e">
        <f t="shared" si="10"/>
        <v>#N/A</v>
      </c>
    </row>
    <row r="41" spans="1:17" ht="12.75">
      <c r="A41" s="1">
        <f t="shared" si="11"/>
        <v>38</v>
      </c>
      <c r="B41" s="1" t="s">
        <v>29</v>
      </c>
      <c r="C41" s="1">
        <v>5</v>
      </c>
      <c r="D41" s="1">
        <v>0</v>
      </c>
      <c r="E41" s="1">
        <v>0</v>
      </c>
      <c r="F41" s="1">
        <v>1</v>
      </c>
      <c r="G41" s="17">
        <f t="shared" si="0"/>
        <v>0.5</v>
      </c>
      <c r="H41" s="1">
        <f t="shared" si="1"/>
        <v>1</v>
      </c>
      <c r="I41" s="19">
        <f t="shared" si="2"/>
        <v>180</v>
      </c>
      <c r="J41" s="1">
        <f t="shared" si="3"/>
        <v>5</v>
      </c>
      <c r="K41">
        <f t="shared" si="4"/>
      </c>
      <c r="L41">
        <f t="shared" si="5"/>
      </c>
      <c r="M41">
        <f t="shared" si="6"/>
      </c>
      <c r="N41" t="e">
        <f t="shared" si="7"/>
        <v>#VALUE!</v>
      </c>
      <c r="O41" t="e">
        <f t="shared" si="8"/>
        <v>#VALUE!</v>
      </c>
      <c r="P41">
        <f t="shared" si="9"/>
        <v>2</v>
      </c>
      <c r="Q41" t="e">
        <f t="shared" si="10"/>
        <v>#N/A</v>
      </c>
    </row>
    <row r="42" spans="1:17" ht="12.75">
      <c r="A42" s="1">
        <f t="shared" si="11"/>
        <v>39</v>
      </c>
      <c r="B42" s="1" t="s">
        <v>55</v>
      </c>
      <c r="C42" s="1">
        <v>4</v>
      </c>
      <c r="D42" s="1">
        <v>2</v>
      </c>
      <c r="E42" s="1">
        <v>-2</v>
      </c>
      <c r="F42" s="1">
        <v>-1</v>
      </c>
      <c r="G42" s="17">
        <f t="shared" si="0"/>
        <v>-0.5</v>
      </c>
      <c r="H42" s="1">
        <f t="shared" si="1"/>
        <v>3</v>
      </c>
      <c r="I42" s="19">
        <f t="shared" si="2"/>
        <v>0</v>
      </c>
      <c r="J42" s="1">
        <f t="shared" si="3"/>
        <v>4</v>
      </c>
      <c r="K42">
        <f t="shared" si="4"/>
        <v>3</v>
      </c>
      <c r="L42">
        <f t="shared" si="5"/>
        <v>0</v>
      </c>
      <c r="M42">
        <f t="shared" si="6"/>
        <v>39</v>
      </c>
      <c r="N42">
        <f t="shared" si="7"/>
        <v>3</v>
      </c>
      <c r="O42">
        <f t="shared" si="8"/>
        <v>0</v>
      </c>
      <c r="P42">
        <f t="shared" si="9"/>
        <v>3</v>
      </c>
      <c r="Q42">
        <f t="shared" si="10"/>
        <v>0</v>
      </c>
    </row>
    <row r="43" spans="1:17" ht="12.75">
      <c r="A43" s="1">
        <f t="shared" si="11"/>
        <v>40</v>
      </c>
      <c r="B43" s="1" t="s">
        <v>56</v>
      </c>
      <c r="C43" s="1">
        <v>4</v>
      </c>
      <c r="D43" s="1">
        <v>2</v>
      </c>
      <c r="E43" s="1">
        <v>-1</v>
      </c>
      <c r="F43" s="1">
        <v>-1</v>
      </c>
      <c r="G43" s="17">
        <f t="shared" si="0"/>
        <v>-0.5</v>
      </c>
      <c r="H43" s="1">
        <f t="shared" si="1"/>
        <v>3</v>
      </c>
      <c r="I43" s="19">
        <f t="shared" si="2"/>
        <v>36</v>
      </c>
      <c r="J43" s="1">
        <f t="shared" si="3"/>
        <v>4</v>
      </c>
      <c r="K43">
        <f t="shared" si="4"/>
        <v>3</v>
      </c>
      <c r="L43">
        <f t="shared" si="5"/>
        <v>36</v>
      </c>
      <c r="M43">
        <f t="shared" si="6"/>
        <v>40</v>
      </c>
      <c r="N43">
        <f t="shared" si="7"/>
        <v>2.4270509831248424</v>
      </c>
      <c r="O43">
        <f t="shared" si="8"/>
        <v>1.7633557568774194</v>
      </c>
      <c r="P43">
        <f t="shared" si="9"/>
        <v>2.4270509831248424</v>
      </c>
      <c r="Q43">
        <f t="shared" si="10"/>
        <v>1.7633557568774194</v>
      </c>
    </row>
    <row r="44" spans="1:17" ht="12.75">
      <c r="A44" s="1">
        <f t="shared" si="11"/>
        <v>41</v>
      </c>
      <c r="B44" s="1" t="s">
        <v>57</v>
      </c>
      <c r="C44" s="1">
        <v>4</v>
      </c>
      <c r="D44" s="1">
        <v>2</v>
      </c>
      <c r="E44" s="1">
        <v>0</v>
      </c>
      <c r="F44" s="1">
        <v>-1</v>
      </c>
      <c r="G44" s="17">
        <f t="shared" si="0"/>
        <v>-0.5</v>
      </c>
      <c r="H44" s="1">
        <f t="shared" si="1"/>
        <v>3</v>
      </c>
      <c r="I44" s="19">
        <f t="shared" si="2"/>
        <v>72</v>
      </c>
      <c r="J44" s="1">
        <f t="shared" si="3"/>
        <v>4</v>
      </c>
      <c r="K44">
        <f t="shared" si="4"/>
        <v>3</v>
      </c>
      <c r="L44">
        <f t="shared" si="5"/>
        <v>72</v>
      </c>
      <c r="M44">
        <f t="shared" si="6"/>
        <v>41</v>
      </c>
      <c r="N44">
        <f t="shared" si="7"/>
        <v>0.9270509831248424</v>
      </c>
      <c r="O44">
        <f t="shared" si="8"/>
        <v>2.8531695488854605</v>
      </c>
      <c r="P44">
        <f t="shared" si="9"/>
        <v>0.9270509831248424</v>
      </c>
      <c r="Q44">
        <f t="shared" si="10"/>
        <v>2.8531695488854605</v>
      </c>
    </row>
    <row r="45" spans="1:17" ht="12.75">
      <c r="A45" s="1">
        <f t="shared" si="11"/>
        <v>42</v>
      </c>
      <c r="B45" s="1" t="s">
        <v>58</v>
      </c>
      <c r="C45" s="1">
        <v>4</v>
      </c>
      <c r="D45" s="1">
        <v>2</v>
      </c>
      <c r="E45" s="1">
        <v>1</v>
      </c>
      <c r="F45" s="1">
        <v>-1</v>
      </c>
      <c r="G45" s="17">
        <f t="shared" si="0"/>
        <v>-0.5</v>
      </c>
      <c r="H45" s="1">
        <f t="shared" si="1"/>
        <v>3</v>
      </c>
      <c r="I45" s="19">
        <f t="shared" si="2"/>
        <v>108</v>
      </c>
      <c r="J45" s="1">
        <f t="shared" si="3"/>
        <v>4</v>
      </c>
      <c r="K45">
        <f t="shared" si="4"/>
        <v>3</v>
      </c>
      <c r="L45">
        <f t="shared" si="5"/>
        <v>108</v>
      </c>
      <c r="M45">
        <f t="shared" si="6"/>
        <v>42</v>
      </c>
      <c r="N45">
        <f t="shared" si="7"/>
        <v>-0.927050983124842</v>
      </c>
      <c r="O45">
        <f t="shared" si="8"/>
        <v>2.853169548885461</v>
      </c>
      <c r="P45">
        <f t="shared" si="9"/>
        <v>-0.927050983124842</v>
      </c>
      <c r="Q45">
        <f t="shared" si="10"/>
        <v>2.853169548885461</v>
      </c>
    </row>
    <row r="46" spans="1:17" ht="12.75">
      <c r="A46" s="1">
        <f t="shared" si="11"/>
        <v>43</v>
      </c>
      <c r="B46" s="1" t="s">
        <v>59</v>
      </c>
      <c r="C46" s="1">
        <v>4</v>
      </c>
      <c r="D46" s="1">
        <v>2</v>
      </c>
      <c r="E46" s="1">
        <v>2</v>
      </c>
      <c r="F46" s="1">
        <v>-1</v>
      </c>
      <c r="G46" s="17">
        <f t="shared" si="0"/>
        <v>-0.5</v>
      </c>
      <c r="H46" s="1">
        <f t="shared" si="1"/>
        <v>3</v>
      </c>
      <c r="I46" s="19">
        <f t="shared" si="2"/>
        <v>144</v>
      </c>
      <c r="J46" s="1">
        <f t="shared" si="3"/>
        <v>4</v>
      </c>
      <c r="K46">
        <f t="shared" si="4"/>
        <v>3</v>
      </c>
      <c r="L46">
        <f t="shared" si="5"/>
        <v>144</v>
      </c>
      <c r="M46">
        <f t="shared" si="6"/>
        <v>43</v>
      </c>
      <c r="N46">
        <f t="shared" si="7"/>
        <v>-2.427050983124842</v>
      </c>
      <c r="O46">
        <f t="shared" si="8"/>
        <v>1.7633557568774196</v>
      </c>
      <c r="P46">
        <f t="shared" si="9"/>
        <v>-2.427050983124842</v>
      </c>
      <c r="Q46">
        <f t="shared" si="10"/>
        <v>1.7633557568774196</v>
      </c>
    </row>
    <row r="47" spans="1:17" ht="12.75">
      <c r="A47" s="1">
        <f t="shared" si="11"/>
        <v>44</v>
      </c>
      <c r="B47" s="1" t="s">
        <v>54</v>
      </c>
      <c r="C47" s="1">
        <v>4</v>
      </c>
      <c r="D47" s="1">
        <v>2</v>
      </c>
      <c r="E47" s="1">
        <v>-2</v>
      </c>
      <c r="F47" s="1">
        <v>1</v>
      </c>
      <c r="G47" s="17">
        <f t="shared" si="0"/>
        <v>0.5</v>
      </c>
      <c r="H47" s="1">
        <f t="shared" si="1"/>
        <v>3</v>
      </c>
      <c r="I47" s="19">
        <f t="shared" si="2"/>
        <v>180</v>
      </c>
      <c r="J47" s="1">
        <f t="shared" si="3"/>
        <v>4</v>
      </c>
      <c r="K47">
        <f t="shared" si="4"/>
        <v>3</v>
      </c>
      <c r="L47">
        <f t="shared" si="5"/>
        <v>180</v>
      </c>
      <c r="M47">
        <f t="shared" si="6"/>
        <v>44</v>
      </c>
      <c r="N47">
        <f t="shared" si="7"/>
        <v>-3</v>
      </c>
      <c r="O47">
        <f t="shared" si="8"/>
        <v>3.67544536472586E-16</v>
      </c>
      <c r="P47">
        <f t="shared" si="9"/>
        <v>-3</v>
      </c>
      <c r="Q47">
        <f t="shared" si="10"/>
        <v>3.67544536472586E-16</v>
      </c>
    </row>
    <row r="48" spans="1:17" ht="12.75">
      <c r="A48" s="1">
        <f t="shared" si="11"/>
        <v>45</v>
      </c>
      <c r="B48" s="1" t="s">
        <v>60</v>
      </c>
      <c r="C48" s="1">
        <v>4</v>
      </c>
      <c r="D48" s="1">
        <v>2</v>
      </c>
      <c r="E48" s="1">
        <v>-1</v>
      </c>
      <c r="F48" s="1">
        <v>1</v>
      </c>
      <c r="G48" s="17">
        <f t="shared" si="0"/>
        <v>0.5</v>
      </c>
      <c r="H48" s="1">
        <f t="shared" si="1"/>
        <v>3</v>
      </c>
      <c r="I48" s="19">
        <f t="shared" si="2"/>
        <v>216</v>
      </c>
      <c r="J48" s="1">
        <f t="shared" si="3"/>
        <v>4</v>
      </c>
      <c r="K48">
        <f t="shared" si="4"/>
        <v>3</v>
      </c>
      <c r="L48">
        <f t="shared" si="5"/>
        <v>216</v>
      </c>
      <c r="M48">
        <f t="shared" si="6"/>
        <v>45</v>
      </c>
      <c r="N48">
        <f t="shared" si="7"/>
        <v>-2.427050983124843</v>
      </c>
      <c r="O48">
        <f t="shared" si="8"/>
        <v>-1.7633557568774192</v>
      </c>
      <c r="P48">
        <f t="shared" si="9"/>
        <v>-2.427050983124843</v>
      </c>
      <c r="Q48">
        <f t="shared" si="10"/>
        <v>-1.7633557568774192</v>
      </c>
    </row>
    <row r="49" spans="1:17" ht="12.75">
      <c r="A49" s="1">
        <f t="shared" si="11"/>
        <v>46</v>
      </c>
      <c r="B49" s="1" t="s">
        <v>61</v>
      </c>
      <c r="C49" s="1">
        <v>4</v>
      </c>
      <c r="D49" s="1">
        <v>2</v>
      </c>
      <c r="E49" s="1">
        <v>0</v>
      </c>
      <c r="F49" s="1">
        <v>1</v>
      </c>
      <c r="G49" s="17">
        <f t="shared" si="0"/>
        <v>0.5</v>
      </c>
      <c r="H49" s="1">
        <f t="shared" si="1"/>
        <v>3</v>
      </c>
      <c r="I49" s="19">
        <f t="shared" si="2"/>
        <v>251.99999999999997</v>
      </c>
      <c r="J49" s="1">
        <f t="shared" si="3"/>
        <v>4</v>
      </c>
      <c r="K49">
        <f t="shared" si="4"/>
        <v>3</v>
      </c>
      <c r="L49">
        <f t="shared" si="5"/>
        <v>251.99999999999997</v>
      </c>
      <c r="M49">
        <f t="shared" si="6"/>
        <v>46</v>
      </c>
      <c r="N49">
        <f t="shared" si="7"/>
        <v>-0.9270509831248427</v>
      </c>
      <c r="O49">
        <f t="shared" si="8"/>
        <v>-2.8531695488854605</v>
      </c>
      <c r="P49">
        <f t="shared" si="9"/>
        <v>-0.9270509831248427</v>
      </c>
      <c r="Q49">
        <f t="shared" si="10"/>
        <v>-2.8531695488854605</v>
      </c>
    </row>
    <row r="50" spans="1:17" ht="12.75">
      <c r="A50" s="1">
        <f t="shared" si="11"/>
        <v>47</v>
      </c>
      <c r="B50" s="1" t="s">
        <v>62</v>
      </c>
      <c r="C50" s="1">
        <v>4</v>
      </c>
      <c r="D50" s="1">
        <v>2</v>
      </c>
      <c r="E50" s="1">
        <v>1</v>
      </c>
      <c r="F50" s="1">
        <v>1</v>
      </c>
      <c r="G50" s="17">
        <f t="shared" si="0"/>
        <v>0.5</v>
      </c>
      <c r="H50" s="1">
        <f t="shared" si="1"/>
        <v>3</v>
      </c>
      <c r="I50" s="19">
        <f t="shared" si="2"/>
        <v>288</v>
      </c>
      <c r="J50" s="1">
        <f t="shared" si="3"/>
        <v>4</v>
      </c>
      <c r="K50">
        <f t="shared" si="4"/>
        <v>3</v>
      </c>
      <c r="L50">
        <f t="shared" si="5"/>
        <v>288</v>
      </c>
      <c r="M50">
        <f t="shared" si="6"/>
        <v>47</v>
      </c>
      <c r="N50">
        <f t="shared" si="7"/>
        <v>0.9270509831248417</v>
      </c>
      <c r="O50">
        <f t="shared" si="8"/>
        <v>-2.853169548885461</v>
      </c>
      <c r="P50">
        <f t="shared" si="9"/>
        <v>0.9270509831248417</v>
      </c>
      <c r="Q50">
        <f t="shared" si="10"/>
        <v>-2.853169548885461</v>
      </c>
    </row>
    <row r="51" spans="1:17" ht="12.75">
      <c r="A51" s="1">
        <f t="shared" si="11"/>
        <v>48</v>
      </c>
      <c r="B51" s="1" t="s">
        <v>63</v>
      </c>
      <c r="C51" s="1">
        <v>4</v>
      </c>
      <c r="D51" s="1">
        <v>2</v>
      </c>
      <c r="E51" s="1">
        <v>2</v>
      </c>
      <c r="F51" s="1">
        <v>1</v>
      </c>
      <c r="G51" s="17">
        <f t="shared" si="0"/>
        <v>0.5</v>
      </c>
      <c r="H51" s="1">
        <f t="shared" si="1"/>
        <v>3</v>
      </c>
      <c r="I51" s="19">
        <f t="shared" si="2"/>
        <v>324</v>
      </c>
      <c r="J51" s="1">
        <f t="shared" si="3"/>
        <v>4</v>
      </c>
      <c r="K51">
        <f t="shared" si="4"/>
        <v>3</v>
      </c>
      <c r="L51">
        <f t="shared" si="5"/>
        <v>324</v>
      </c>
      <c r="M51">
        <f t="shared" si="6"/>
        <v>48</v>
      </c>
      <c r="N51">
        <f t="shared" si="7"/>
        <v>2.427050983124842</v>
      </c>
      <c r="O51">
        <f t="shared" si="8"/>
        <v>-1.76335575687742</v>
      </c>
      <c r="P51">
        <f t="shared" si="9"/>
        <v>2.427050983124842</v>
      </c>
      <c r="Q51">
        <f t="shared" si="10"/>
        <v>-1.76335575687742</v>
      </c>
    </row>
    <row r="52" spans="1:17" ht="12.75">
      <c r="A52" s="1">
        <f t="shared" si="11"/>
        <v>49</v>
      </c>
      <c r="B52" s="1" t="s">
        <v>64</v>
      </c>
      <c r="C52" s="1">
        <v>5</v>
      </c>
      <c r="D52" s="1">
        <v>1</v>
      </c>
      <c r="E52" s="1">
        <v>-1</v>
      </c>
      <c r="F52" s="1">
        <v>-1</v>
      </c>
      <c r="G52" s="17">
        <f t="shared" si="0"/>
        <v>-0.5</v>
      </c>
      <c r="H52" s="1">
        <f t="shared" si="1"/>
        <v>2</v>
      </c>
      <c r="I52" s="19">
        <f t="shared" si="2"/>
        <v>0</v>
      </c>
      <c r="J52" s="1">
        <f t="shared" si="3"/>
        <v>5</v>
      </c>
      <c r="K52">
        <f t="shared" si="4"/>
      </c>
      <c r="L52">
        <f t="shared" si="5"/>
      </c>
      <c r="M52">
        <f t="shared" si="6"/>
      </c>
      <c r="N52" t="e">
        <f t="shared" si="7"/>
        <v>#VALUE!</v>
      </c>
      <c r="O52" t="e">
        <f t="shared" si="8"/>
        <v>#VALUE!</v>
      </c>
      <c r="P52">
        <f t="shared" si="9"/>
        <v>3</v>
      </c>
      <c r="Q52" t="e">
        <f t="shared" si="10"/>
        <v>#N/A</v>
      </c>
    </row>
    <row r="53" spans="1:17" ht="12.75">
      <c r="A53" s="1">
        <f t="shared" si="11"/>
        <v>50</v>
      </c>
      <c r="B53" s="1" t="s">
        <v>65</v>
      </c>
      <c r="C53" s="1">
        <v>5</v>
      </c>
      <c r="D53" s="1">
        <v>1</v>
      </c>
      <c r="E53" s="1">
        <v>0</v>
      </c>
      <c r="F53" s="1">
        <v>-1</v>
      </c>
      <c r="G53" s="17">
        <f t="shared" si="0"/>
        <v>-0.5</v>
      </c>
      <c r="H53" s="1">
        <f t="shared" si="1"/>
        <v>2</v>
      </c>
      <c r="I53" s="19">
        <f t="shared" si="2"/>
        <v>60</v>
      </c>
      <c r="J53" s="1">
        <f t="shared" si="3"/>
        <v>5</v>
      </c>
      <c r="K53">
        <f t="shared" si="4"/>
      </c>
      <c r="L53">
        <f t="shared" si="5"/>
      </c>
      <c r="M53">
        <f t="shared" si="6"/>
      </c>
      <c r="N53" t="e">
        <f t="shared" si="7"/>
        <v>#VALUE!</v>
      </c>
      <c r="O53" t="e">
        <f t="shared" si="8"/>
        <v>#VALUE!</v>
      </c>
      <c r="P53">
        <f t="shared" si="9"/>
        <v>3</v>
      </c>
      <c r="Q53" t="e">
        <f t="shared" si="10"/>
        <v>#N/A</v>
      </c>
    </row>
    <row r="54" spans="1:17" ht="12.75">
      <c r="A54" s="1">
        <f t="shared" si="11"/>
        <v>51</v>
      </c>
      <c r="B54" s="1" t="s">
        <v>66</v>
      </c>
      <c r="C54" s="1">
        <v>5</v>
      </c>
      <c r="D54" s="1">
        <v>1</v>
      </c>
      <c r="E54" s="1">
        <v>1</v>
      </c>
      <c r="F54" s="1">
        <v>-1</v>
      </c>
      <c r="G54" s="17">
        <f t="shared" si="0"/>
        <v>-0.5</v>
      </c>
      <c r="H54" s="1">
        <f t="shared" si="1"/>
        <v>2</v>
      </c>
      <c r="I54" s="19">
        <f t="shared" si="2"/>
        <v>120</v>
      </c>
      <c r="J54" s="1">
        <f t="shared" si="3"/>
        <v>5</v>
      </c>
      <c r="K54">
        <f t="shared" si="4"/>
      </c>
      <c r="L54">
        <f t="shared" si="5"/>
      </c>
      <c r="M54">
        <f t="shared" si="6"/>
      </c>
      <c r="N54" t="e">
        <f t="shared" si="7"/>
        <v>#VALUE!</v>
      </c>
      <c r="O54" t="e">
        <f t="shared" si="8"/>
        <v>#VALUE!</v>
      </c>
      <c r="P54">
        <f t="shared" si="9"/>
        <v>3</v>
      </c>
      <c r="Q54" t="e">
        <f t="shared" si="10"/>
        <v>#N/A</v>
      </c>
    </row>
    <row r="55" spans="1:17" ht="12.75">
      <c r="A55" s="1">
        <f t="shared" si="11"/>
        <v>52</v>
      </c>
      <c r="B55" s="1" t="s">
        <v>67</v>
      </c>
      <c r="C55" s="1">
        <v>5</v>
      </c>
      <c r="D55" s="1">
        <v>1</v>
      </c>
      <c r="E55" s="1">
        <v>-1</v>
      </c>
      <c r="F55" s="1">
        <v>1</v>
      </c>
      <c r="G55" s="17">
        <f t="shared" si="0"/>
        <v>0.5</v>
      </c>
      <c r="H55" s="1">
        <f t="shared" si="1"/>
        <v>2</v>
      </c>
      <c r="I55" s="19">
        <f t="shared" si="2"/>
        <v>180</v>
      </c>
      <c r="J55" s="1">
        <f t="shared" si="3"/>
        <v>5</v>
      </c>
      <c r="K55">
        <f t="shared" si="4"/>
      </c>
      <c r="L55">
        <f t="shared" si="5"/>
      </c>
      <c r="M55">
        <f t="shared" si="6"/>
      </c>
      <c r="N55" t="e">
        <f t="shared" si="7"/>
        <v>#VALUE!</v>
      </c>
      <c r="O55" t="e">
        <f t="shared" si="8"/>
        <v>#VALUE!</v>
      </c>
      <c r="P55">
        <f t="shared" si="9"/>
        <v>3</v>
      </c>
      <c r="Q55" t="e">
        <f t="shared" si="10"/>
        <v>#N/A</v>
      </c>
    </row>
    <row r="56" spans="1:17" ht="12.75">
      <c r="A56" s="1">
        <f t="shared" si="11"/>
        <v>53</v>
      </c>
      <c r="B56" s="1" t="s">
        <v>68</v>
      </c>
      <c r="C56" s="1">
        <v>5</v>
      </c>
      <c r="D56" s="1">
        <v>1</v>
      </c>
      <c r="E56" s="1">
        <v>0</v>
      </c>
      <c r="F56" s="1">
        <v>1</v>
      </c>
      <c r="G56" s="17">
        <f t="shared" si="0"/>
        <v>0.5</v>
      </c>
      <c r="H56" s="1">
        <f t="shared" si="1"/>
        <v>2</v>
      </c>
      <c r="I56" s="19">
        <f t="shared" si="2"/>
        <v>240</v>
      </c>
      <c r="J56" s="1">
        <f t="shared" si="3"/>
        <v>5</v>
      </c>
      <c r="K56">
        <f t="shared" si="4"/>
      </c>
      <c r="L56">
        <f t="shared" si="5"/>
      </c>
      <c r="M56">
        <f t="shared" si="6"/>
      </c>
      <c r="N56" t="e">
        <f t="shared" si="7"/>
        <v>#VALUE!</v>
      </c>
      <c r="O56" t="e">
        <f t="shared" si="8"/>
        <v>#VALUE!</v>
      </c>
      <c r="P56">
        <f t="shared" si="9"/>
        <v>3</v>
      </c>
      <c r="Q56" t="e">
        <f t="shared" si="10"/>
        <v>#N/A</v>
      </c>
    </row>
    <row r="57" spans="1:17" ht="12.75">
      <c r="A57" s="1">
        <f t="shared" si="11"/>
        <v>54</v>
      </c>
      <c r="B57" s="1" t="s">
        <v>69</v>
      </c>
      <c r="C57" s="1">
        <v>5</v>
      </c>
      <c r="D57" s="1">
        <v>1</v>
      </c>
      <c r="E57" s="1">
        <v>1</v>
      </c>
      <c r="F57" s="1">
        <v>1</v>
      </c>
      <c r="G57" s="17">
        <f t="shared" si="0"/>
        <v>0.5</v>
      </c>
      <c r="H57" s="1">
        <f t="shared" si="1"/>
        <v>2</v>
      </c>
      <c r="I57" s="19">
        <f t="shared" si="2"/>
        <v>300</v>
      </c>
      <c r="J57" s="1">
        <f t="shared" si="3"/>
        <v>5</v>
      </c>
      <c r="K57">
        <f t="shared" si="4"/>
      </c>
      <c r="L57">
        <f t="shared" si="5"/>
      </c>
      <c r="M57">
        <f t="shared" si="6"/>
      </c>
      <c r="N57" t="e">
        <f t="shared" si="7"/>
        <v>#VALUE!</v>
      </c>
      <c r="O57" t="e">
        <f t="shared" si="8"/>
        <v>#VALUE!</v>
      </c>
      <c r="P57">
        <f t="shared" si="9"/>
        <v>3</v>
      </c>
      <c r="Q57" t="e">
        <f t="shared" si="10"/>
        <v>#N/A</v>
      </c>
    </row>
    <row r="58" spans="1:17" ht="12.75">
      <c r="A58" s="1">
        <f t="shared" si="11"/>
        <v>55</v>
      </c>
      <c r="B58" s="1" t="s">
        <v>71</v>
      </c>
      <c r="C58" s="1">
        <v>6</v>
      </c>
      <c r="D58" s="1">
        <v>0</v>
      </c>
      <c r="E58" s="1">
        <v>0</v>
      </c>
      <c r="F58" s="1">
        <v>-1</v>
      </c>
      <c r="G58" s="17">
        <f t="shared" si="0"/>
        <v>-0.5</v>
      </c>
      <c r="H58" s="1">
        <f t="shared" si="1"/>
        <v>1</v>
      </c>
      <c r="I58" s="19">
        <f t="shared" si="2"/>
        <v>0</v>
      </c>
      <c r="J58" s="1">
        <f t="shared" si="3"/>
        <v>6</v>
      </c>
      <c r="K58">
        <f t="shared" si="4"/>
      </c>
      <c r="L58">
        <f t="shared" si="5"/>
      </c>
      <c r="M58">
        <f t="shared" si="6"/>
      </c>
      <c r="N58" t="e">
        <f t="shared" si="7"/>
        <v>#VALUE!</v>
      </c>
      <c r="O58" t="e">
        <f t="shared" si="8"/>
        <v>#VALUE!</v>
      </c>
      <c r="P58">
        <f t="shared" si="9"/>
        <v>2</v>
      </c>
      <c r="Q58" t="e">
        <f t="shared" si="10"/>
        <v>#N/A</v>
      </c>
    </row>
    <row r="59" spans="1:17" ht="12.75">
      <c r="A59" s="1">
        <f t="shared" si="11"/>
        <v>56</v>
      </c>
      <c r="B59" s="1" t="s">
        <v>70</v>
      </c>
      <c r="C59" s="1">
        <v>6</v>
      </c>
      <c r="D59" s="1">
        <v>0</v>
      </c>
      <c r="E59" s="1">
        <v>0</v>
      </c>
      <c r="F59" s="1">
        <v>1</v>
      </c>
      <c r="G59" s="17">
        <f t="shared" si="0"/>
        <v>0.5</v>
      </c>
      <c r="H59" s="1">
        <f t="shared" si="1"/>
        <v>1</v>
      </c>
      <c r="I59" s="19">
        <f t="shared" si="2"/>
        <v>180</v>
      </c>
      <c r="J59" s="1">
        <f t="shared" si="3"/>
        <v>6</v>
      </c>
      <c r="K59">
        <f t="shared" si="4"/>
      </c>
      <c r="L59">
        <f t="shared" si="5"/>
      </c>
      <c r="M59">
        <f t="shared" si="6"/>
      </c>
      <c r="N59" t="e">
        <f t="shared" si="7"/>
        <v>#VALUE!</v>
      </c>
      <c r="O59" t="e">
        <f t="shared" si="8"/>
        <v>#VALUE!</v>
      </c>
      <c r="P59">
        <f t="shared" si="9"/>
        <v>2</v>
      </c>
      <c r="Q59" t="e">
        <f t="shared" si="10"/>
        <v>#N/A</v>
      </c>
    </row>
    <row r="60" spans="1:17" ht="12.75">
      <c r="A60" s="1">
        <f t="shared" si="11"/>
        <v>57</v>
      </c>
      <c r="B60" s="1" t="s">
        <v>72</v>
      </c>
      <c r="C60" s="1">
        <v>4</v>
      </c>
      <c r="D60" s="1">
        <v>3</v>
      </c>
      <c r="E60" s="1">
        <v>-3</v>
      </c>
      <c r="F60" s="1">
        <v>-1</v>
      </c>
      <c r="G60" s="17">
        <f t="shared" si="0"/>
        <v>-0.5</v>
      </c>
      <c r="H60" s="1">
        <f t="shared" si="1"/>
        <v>4</v>
      </c>
      <c r="I60" s="19">
        <f t="shared" si="2"/>
        <v>0</v>
      </c>
      <c r="J60" s="1">
        <f t="shared" si="3"/>
        <v>4</v>
      </c>
      <c r="K60">
        <f t="shared" si="4"/>
        <v>4</v>
      </c>
      <c r="L60">
        <f t="shared" si="5"/>
        <v>0</v>
      </c>
      <c r="M60">
        <f t="shared" si="6"/>
        <v>57</v>
      </c>
      <c r="N60">
        <f t="shared" si="7"/>
        <v>4</v>
      </c>
      <c r="O60">
        <f t="shared" si="8"/>
        <v>0</v>
      </c>
      <c r="P60">
        <f t="shared" si="9"/>
        <v>4</v>
      </c>
      <c r="Q60">
        <f t="shared" si="10"/>
        <v>0</v>
      </c>
    </row>
    <row r="61" spans="1:17" ht="12.75">
      <c r="A61" s="1">
        <f t="shared" si="11"/>
        <v>58</v>
      </c>
      <c r="B61" s="1" t="s">
        <v>73</v>
      </c>
      <c r="C61" s="1">
        <v>4</v>
      </c>
      <c r="D61" s="1">
        <v>3</v>
      </c>
      <c r="E61" s="1">
        <v>-2</v>
      </c>
      <c r="F61" s="1">
        <v>-1</v>
      </c>
      <c r="G61" s="17">
        <f t="shared" si="0"/>
        <v>-0.5</v>
      </c>
      <c r="H61" s="1">
        <f t="shared" si="1"/>
        <v>4</v>
      </c>
      <c r="I61" s="19">
        <f t="shared" si="2"/>
        <v>25.71428571428571</v>
      </c>
      <c r="J61" s="1">
        <f t="shared" si="3"/>
        <v>4</v>
      </c>
      <c r="K61">
        <f t="shared" si="4"/>
        <v>4</v>
      </c>
      <c r="L61">
        <f t="shared" si="5"/>
        <v>25.71428571428571</v>
      </c>
      <c r="M61">
        <f t="shared" si="6"/>
        <v>58</v>
      </c>
      <c r="N61">
        <f t="shared" si="7"/>
        <v>3.6038754716096766</v>
      </c>
      <c r="O61">
        <f t="shared" si="8"/>
        <v>1.7355349564702323</v>
      </c>
      <c r="P61">
        <f t="shared" si="9"/>
        <v>3.6038754716096766</v>
      </c>
      <c r="Q61">
        <f t="shared" si="10"/>
        <v>1.7355349564702323</v>
      </c>
    </row>
    <row r="62" spans="1:17" ht="12.75">
      <c r="A62" s="1">
        <f t="shared" si="11"/>
        <v>59</v>
      </c>
      <c r="B62" s="1" t="s">
        <v>74</v>
      </c>
      <c r="C62" s="1">
        <v>4</v>
      </c>
      <c r="D62" s="1">
        <v>3</v>
      </c>
      <c r="E62" s="1">
        <v>-1</v>
      </c>
      <c r="F62" s="1">
        <v>-1</v>
      </c>
      <c r="G62" s="17">
        <f t="shared" si="0"/>
        <v>-0.5</v>
      </c>
      <c r="H62" s="1">
        <f t="shared" si="1"/>
        <v>4</v>
      </c>
      <c r="I62" s="19">
        <f t="shared" si="2"/>
        <v>51.42857142857142</v>
      </c>
      <c r="J62" s="1">
        <f t="shared" si="3"/>
        <v>4</v>
      </c>
      <c r="K62">
        <f t="shared" si="4"/>
        <v>4</v>
      </c>
      <c r="L62">
        <f t="shared" si="5"/>
        <v>51.42857142857142</v>
      </c>
      <c r="M62">
        <f t="shared" si="6"/>
        <v>59</v>
      </c>
      <c r="N62">
        <f t="shared" si="7"/>
        <v>2.4939592074349344</v>
      </c>
      <c r="O62">
        <f t="shared" si="8"/>
        <v>3.1273259298721188</v>
      </c>
      <c r="P62">
        <f t="shared" si="9"/>
        <v>2.4939592074349344</v>
      </c>
      <c r="Q62">
        <f t="shared" si="10"/>
        <v>3.1273259298721188</v>
      </c>
    </row>
    <row r="63" spans="1:17" ht="12.75">
      <c r="A63" s="1">
        <f t="shared" si="11"/>
        <v>60</v>
      </c>
      <c r="B63" s="1" t="s">
        <v>75</v>
      </c>
      <c r="C63" s="1">
        <v>4</v>
      </c>
      <c r="D63" s="1">
        <v>3</v>
      </c>
      <c r="E63" s="1">
        <v>0</v>
      </c>
      <c r="F63" s="1">
        <v>-1</v>
      </c>
      <c r="G63" s="17">
        <f t="shared" si="0"/>
        <v>-0.5</v>
      </c>
      <c r="H63" s="1">
        <f t="shared" si="1"/>
        <v>4</v>
      </c>
      <c r="I63" s="19">
        <f t="shared" si="2"/>
        <v>77.14285714285714</v>
      </c>
      <c r="J63" s="1">
        <f t="shared" si="3"/>
        <v>4</v>
      </c>
      <c r="K63">
        <f t="shared" si="4"/>
        <v>4</v>
      </c>
      <c r="L63">
        <f t="shared" si="5"/>
        <v>77.14285714285714</v>
      </c>
      <c r="M63">
        <f t="shared" si="6"/>
        <v>60</v>
      </c>
      <c r="N63">
        <f t="shared" si="7"/>
        <v>0.8900837358252578</v>
      </c>
      <c r="O63">
        <f t="shared" si="8"/>
        <v>3.8997116487272945</v>
      </c>
      <c r="P63">
        <f t="shared" si="9"/>
        <v>0.8900837358252578</v>
      </c>
      <c r="Q63">
        <f t="shared" si="10"/>
        <v>3.8997116487272945</v>
      </c>
    </row>
    <row r="64" spans="1:17" ht="12.75">
      <c r="A64" s="1">
        <f t="shared" si="11"/>
        <v>61</v>
      </c>
      <c r="B64" s="1" t="s">
        <v>76</v>
      </c>
      <c r="C64" s="1">
        <v>4</v>
      </c>
      <c r="D64" s="1">
        <v>3</v>
      </c>
      <c r="E64" s="1">
        <v>1</v>
      </c>
      <c r="F64" s="1">
        <v>-1</v>
      </c>
      <c r="G64" s="17">
        <f t="shared" si="0"/>
        <v>-0.5</v>
      </c>
      <c r="H64" s="1">
        <f t="shared" si="1"/>
        <v>4</v>
      </c>
      <c r="I64" s="19">
        <f t="shared" si="2"/>
        <v>102.85714285714285</v>
      </c>
      <c r="J64" s="1">
        <f t="shared" si="3"/>
        <v>4</v>
      </c>
      <c r="K64">
        <f t="shared" si="4"/>
        <v>4</v>
      </c>
      <c r="L64">
        <f t="shared" si="5"/>
        <v>102.85714285714285</v>
      </c>
      <c r="M64">
        <f t="shared" si="6"/>
        <v>61</v>
      </c>
      <c r="N64">
        <f t="shared" si="7"/>
        <v>-0.8900837358252565</v>
      </c>
      <c r="O64">
        <f t="shared" si="8"/>
        <v>3.8997116487272945</v>
      </c>
      <c r="P64">
        <f t="shared" si="9"/>
        <v>-0.8900837358252565</v>
      </c>
      <c r="Q64">
        <f t="shared" si="10"/>
        <v>3.8997116487272945</v>
      </c>
    </row>
    <row r="65" spans="1:17" ht="12.75">
      <c r="A65" s="1">
        <f t="shared" si="11"/>
        <v>62</v>
      </c>
      <c r="B65" s="1" t="s">
        <v>77</v>
      </c>
      <c r="C65" s="1">
        <v>4</v>
      </c>
      <c r="D65" s="1">
        <v>3</v>
      </c>
      <c r="E65" s="1">
        <v>2</v>
      </c>
      <c r="F65" s="1">
        <v>-1</v>
      </c>
      <c r="G65" s="17">
        <f t="shared" si="0"/>
        <v>-0.5</v>
      </c>
      <c r="H65" s="1">
        <f t="shared" si="1"/>
        <v>4</v>
      </c>
      <c r="I65" s="19">
        <f t="shared" si="2"/>
        <v>128.57142857142858</v>
      </c>
      <c r="J65" s="1">
        <f t="shared" si="3"/>
        <v>4</v>
      </c>
      <c r="K65">
        <f t="shared" si="4"/>
        <v>4</v>
      </c>
      <c r="L65">
        <f t="shared" si="5"/>
        <v>128.57142857142858</v>
      </c>
      <c r="M65">
        <f t="shared" si="6"/>
        <v>62</v>
      </c>
      <c r="N65">
        <f t="shared" si="7"/>
        <v>-2.4939592074349353</v>
      </c>
      <c r="O65">
        <f t="shared" si="8"/>
        <v>3.1273259298721183</v>
      </c>
      <c r="P65">
        <f t="shared" si="9"/>
        <v>-2.4939592074349353</v>
      </c>
      <c r="Q65">
        <f t="shared" si="10"/>
        <v>3.1273259298721183</v>
      </c>
    </row>
    <row r="66" spans="1:17" ht="12.75">
      <c r="A66" s="1">
        <f t="shared" si="11"/>
        <v>63</v>
      </c>
      <c r="B66" s="1" t="s">
        <v>78</v>
      </c>
      <c r="C66" s="1">
        <v>4</v>
      </c>
      <c r="D66" s="1">
        <v>3</v>
      </c>
      <c r="E66" s="1">
        <v>3</v>
      </c>
      <c r="F66" s="1">
        <v>-1</v>
      </c>
      <c r="G66" s="17">
        <f t="shared" si="0"/>
        <v>-0.5</v>
      </c>
      <c r="H66" s="1">
        <f t="shared" si="1"/>
        <v>4</v>
      </c>
      <c r="I66" s="19">
        <f t="shared" si="2"/>
        <v>154.28571428571428</v>
      </c>
      <c r="J66" s="1">
        <f t="shared" si="3"/>
        <v>4</v>
      </c>
      <c r="K66">
        <f t="shared" si="4"/>
        <v>4</v>
      </c>
      <c r="L66">
        <f t="shared" si="5"/>
        <v>154.28571428571428</v>
      </c>
      <c r="M66">
        <f t="shared" si="6"/>
        <v>63</v>
      </c>
      <c r="N66">
        <f t="shared" si="7"/>
        <v>-3.603875471609676</v>
      </c>
      <c r="O66">
        <f t="shared" si="8"/>
        <v>1.735534956470233</v>
      </c>
      <c r="P66">
        <f t="shared" si="9"/>
        <v>-3.603875471609676</v>
      </c>
      <c r="Q66">
        <f t="shared" si="10"/>
        <v>1.735534956470233</v>
      </c>
    </row>
    <row r="67" spans="1:17" ht="12.75">
      <c r="A67" s="1">
        <f t="shared" si="11"/>
        <v>64</v>
      </c>
      <c r="B67" s="1" t="s">
        <v>79</v>
      </c>
      <c r="C67" s="1">
        <v>4</v>
      </c>
      <c r="D67" s="1">
        <v>3</v>
      </c>
      <c r="E67" s="1">
        <v>-3</v>
      </c>
      <c r="F67" s="1">
        <v>1</v>
      </c>
      <c r="G67" s="17">
        <f t="shared" si="0"/>
        <v>0.5</v>
      </c>
      <c r="H67" s="1">
        <f t="shared" si="1"/>
        <v>4</v>
      </c>
      <c r="I67" s="19">
        <f t="shared" si="2"/>
        <v>180</v>
      </c>
      <c r="J67" s="1">
        <f t="shared" si="3"/>
        <v>4</v>
      </c>
      <c r="K67">
        <f t="shared" si="4"/>
        <v>4</v>
      </c>
      <c r="L67">
        <f t="shared" si="5"/>
        <v>180</v>
      </c>
      <c r="M67">
        <f t="shared" si="6"/>
        <v>64</v>
      </c>
      <c r="N67">
        <f t="shared" si="7"/>
        <v>-4</v>
      </c>
      <c r="O67">
        <f t="shared" si="8"/>
        <v>4.90059381963448E-16</v>
      </c>
      <c r="P67">
        <f t="shared" si="9"/>
        <v>-4</v>
      </c>
      <c r="Q67">
        <f t="shared" si="10"/>
        <v>4.90059381963448E-16</v>
      </c>
    </row>
    <row r="68" spans="1:17" ht="12.75">
      <c r="A68" s="1">
        <f t="shared" si="11"/>
        <v>65</v>
      </c>
      <c r="B68" s="1" t="s">
        <v>80</v>
      </c>
      <c r="C68" s="1">
        <v>4</v>
      </c>
      <c r="D68" s="1">
        <v>3</v>
      </c>
      <c r="E68" s="1">
        <v>-2</v>
      </c>
      <c r="F68" s="1">
        <v>1</v>
      </c>
      <c r="G68" s="17">
        <f t="shared" si="0"/>
        <v>0.5</v>
      </c>
      <c r="H68" s="1">
        <f t="shared" si="1"/>
        <v>4</v>
      </c>
      <c r="I68" s="19">
        <f t="shared" si="2"/>
        <v>205.7142857142857</v>
      </c>
      <c r="J68" s="1">
        <f t="shared" si="3"/>
        <v>4</v>
      </c>
      <c r="K68">
        <f t="shared" si="4"/>
        <v>4</v>
      </c>
      <c r="L68">
        <f t="shared" si="5"/>
        <v>205.7142857142857</v>
      </c>
      <c r="M68">
        <f t="shared" si="6"/>
        <v>65</v>
      </c>
      <c r="N68">
        <f t="shared" si="7"/>
        <v>-3.6038754716096775</v>
      </c>
      <c r="O68">
        <f t="shared" si="8"/>
        <v>-1.7355349564702305</v>
      </c>
      <c r="P68">
        <f t="shared" si="9"/>
        <v>-3.6038754716096775</v>
      </c>
      <c r="Q68">
        <f t="shared" si="10"/>
        <v>-1.7355349564702305</v>
      </c>
    </row>
    <row r="69" spans="1:17" ht="12.75">
      <c r="A69" s="1">
        <f t="shared" si="11"/>
        <v>66</v>
      </c>
      <c r="B69" s="1" t="s">
        <v>81</v>
      </c>
      <c r="C69" s="1">
        <v>4</v>
      </c>
      <c r="D69" s="1">
        <v>3</v>
      </c>
      <c r="E69" s="1">
        <v>-1</v>
      </c>
      <c r="F69" s="1">
        <v>1</v>
      </c>
      <c r="G69" s="17">
        <f aca="true" t="shared" si="12" ref="G69:G123">0.5*F69</f>
        <v>0.5</v>
      </c>
      <c r="H69" s="1">
        <f aca="true" t="shared" si="13" ref="H69:H123">D69+1</f>
        <v>4</v>
      </c>
      <c r="I69" s="19">
        <f aca="true" t="shared" si="14" ref="I69:I123">$I$1*((D69+E69)/(2*D69+1)+(G69+1/2))</f>
        <v>231.42857142857142</v>
      </c>
      <c r="J69" s="1">
        <f aca="true" t="shared" si="15" ref="J69:J123">C69</f>
        <v>4</v>
      </c>
      <c r="K69">
        <f aca="true" t="shared" si="16" ref="K69:K115">IF($J69=$K$1,H69,"")</f>
        <v>4</v>
      </c>
      <c r="L69">
        <f aca="true" t="shared" si="17" ref="L69:L89">IF($J69=$K$1,I69,"")</f>
        <v>231.42857142857142</v>
      </c>
      <c r="M69">
        <f aca="true" t="shared" si="18" ref="M69:M89">IF($J69=$K$1,A69,"")</f>
        <v>66</v>
      </c>
      <c r="N69">
        <f aca="true" t="shared" si="19" ref="N69:N115">$K69*COS($L69*PI()/180)</f>
        <v>-2.493959207434935</v>
      </c>
      <c r="O69">
        <f aca="true" t="shared" si="20" ref="O69:O115">$K69*SIN($L69*PI()/180)</f>
        <v>-3.1273259298721188</v>
      </c>
      <c r="P69">
        <f aca="true" t="shared" si="21" ref="P69:P91">IF(ISERR(N69),D69+2,N69)</f>
        <v>-2.493959207434935</v>
      </c>
      <c r="Q69">
        <f aca="true" t="shared" si="22" ref="Q69:Q115">IF(ISERR(O69),#N/A,O69)</f>
        <v>-3.1273259298721188</v>
      </c>
    </row>
    <row r="70" spans="1:17" ht="12.75">
      <c r="A70" s="1">
        <f aca="true" t="shared" si="23" ref="A70:A125">A69+1</f>
        <v>67</v>
      </c>
      <c r="B70" s="1" t="s">
        <v>82</v>
      </c>
      <c r="C70" s="1">
        <v>4</v>
      </c>
      <c r="D70" s="1">
        <v>3</v>
      </c>
      <c r="E70" s="1">
        <v>0</v>
      </c>
      <c r="F70" s="1">
        <v>1</v>
      </c>
      <c r="G70" s="17">
        <f t="shared" si="12"/>
        <v>0.5</v>
      </c>
      <c r="H70" s="1">
        <f t="shared" si="13"/>
        <v>4</v>
      </c>
      <c r="I70" s="19">
        <f t="shared" si="14"/>
        <v>257.14285714285717</v>
      </c>
      <c r="J70" s="1">
        <f t="shared" si="15"/>
        <v>4</v>
      </c>
      <c r="K70">
        <f t="shared" si="16"/>
        <v>4</v>
      </c>
      <c r="L70">
        <f t="shared" si="17"/>
        <v>257.14285714285717</v>
      </c>
      <c r="M70">
        <f t="shared" si="18"/>
        <v>67</v>
      </c>
      <c r="N70">
        <f t="shared" si="19"/>
        <v>-0.8900837358252548</v>
      </c>
      <c r="O70">
        <f t="shared" si="20"/>
        <v>-3.899711648727295</v>
      </c>
      <c r="P70">
        <f t="shared" si="21"/>
        <v>-0.8900837358252548</v>
      </c>
      <c r="Q70">
        <f t="shared" si="22"/>
        <v>-3.899711648727295</v>
      </c>
    </row>
    <row r="71" spans="1:17" ht="12.75">
      <c r="A71" s="1">
        <f t="shared" si="23"/>
        <v>68</v>
      </c>
      <c r="B71" s="1" t="s">
        <v>83</v>
      </c>
      <c r="C71" s="1">
        <v>4</v>
      </c>
      <c r="D71" s="1">
        <v>3</v>
      </c>
      <c r="E71" s="1">
        <v>1</v>
      </c>
      <c r="F71" s="1">
        <v>1</v>
      </c>
      <c r="G71" s="17">
        <f t="shared" si="12"/>
        <v>0.5</v>
      </c>
      <c r="H71" s="1">
        <f t="shared" si="13"/>
        <v>4</v>
      </c>
      <c r="I71" s="19">
        <f t="shared" si="14"/>
        <v>282.85714285714283</v>
      </c>
      <c r="J71" s="1">
        <f t="shared" si="15"/>
        <v>4</v>
      </c>
      <c r="K71">
        <f t="shared" si="16"/>
        <v>4</v>
      </c>
      <c r="L71">
        <f t="shared" si="17"/>
        <v>282.85714285714283</v>
      </c>
      <c r="M71">
        <f t="shared" si="18"/>
        <v>68</v>
      </c>
      <c r="N71">
        <f t="shared" si="19"/>
        <v>0.8900837358252569</v>
      </c>
      <c r="O71">
        <f t="shared" si="20"/>
        <v>-3.8997116487272945</v>
      </c>
      <c r="P71">
        <f t="shared" si="21"/>
        <v>0.8900837358252569</v>
      </c>
      <c r="Q71">
        <f t="shared" si="22"/>
        <v>-3.8997116487272945</v>
      </c>
    </row>
    <row r="72" spans="1:17" ht="12.75">
      <c r="A72" s="1">
        <f t="shared" si="23"/>
        <v>69</v>
      </c>
      <c r="B72" s="1" t="s">
        <v>84</v>
      </c>
      <c r="C72" s="1">
        <v>4</v>
      </c>
      <c r="D72" s="1">
        <v>3</v>
      </c>
      <c r="E72" s="1">
        <v>2</v>
      </c>
      <c r="F72" s="1">
        <v>1</v>
      </c>
      <c r="G72" s="17">
        <f t="shared" si="12"/>
        <v>0.5</v>
      </c>
      <c r="H72" s="1">
        <f t="shared" si="13"/>
        <v>4</v>
      </c>
      <c r="I72" s="19">
        <f t="shared" si="14"/>
        <v>308.5714285714286</v>
      </c>
      <c r="J72" s="1">
        <f t="shared" si="15"/>
        <v>4</v>
      </c>
      <c r="K72">
        <f t="shared" si="16"/>
        <v>4</v>
      </c>
      <c r="L72">
        <f t="shared" si="17"/>
        <v>308.5714285714286</v>
      </c>
      <c r="M72">
        <f t="shared" si="18"/>
        <v>69</v>
      </c>
      <c r="N72">
        <f t="shared" si="19"/>
        <v>2.493959207434936</v>
      </c>
      <c r="O72">
        <f t="shared" si="20"/>
        <v>-3.1273259298721174</v>
      </c>
      <c r="P72">
        <f t="shared" si="21"/>
        <v>2.493959207434936</v>
      </c>
      <c r="Q72">
        <f t="shared" si="22"/>
        <v>-3.1273259298721174</v>
      </c>
    </row>
    <row r="73" spans="1:17" ht="12.75">
      <c r="A73" s="1">
        <f t="shared" si="23"/>
        <v>70</v>
      </c>
      <c r="B73" s="1" t="s">
        <v>85</v>
      </c>
      <c r="C73" s="1">
        <v>4</v>
      </c>
      <c r="D73" s="1">
        <v>3</v>
      </c>
      <c r="E73" s="1">
        <v>3</v>
      </c>
      <c r="F73" s="1">
        <v>1</v>
      </c>
      <c r="G73" s="17">
        <f t="shared" si="12"/>
        <v>0.5</v>
      </c>
      <c r="H73" s="1">
        <f t="shared" si="13"/>
        <v>4</v>
      </c>
      <c r="I73" s="19">
        <f t="shared" si="14"/>
        <v>334.2857142857143</v>
      </c>
      <c r="J73" s="1">
        <f t="shared" si="15"/>
        <v>4</v>
      </c>
      <c r="K73">
        <f t="shared" si="16"/>
        <v>4</v>
      </c>
      <c r="L73">
        <f t="shared" si="17"/>
        <v>334.2857142857143</v>
      </c>
      <c r="M73">
        <f t="shared" si="18"/>
        <v>70</v>
      </c>
      <c r="N73">
        <f t="shared" si="19"/>
        <v>3.603875471609676</v>
      </c>
      <c r="O73">
        <f t="shared" si="20"/>
        <v>-1.7355349564702334</v>
      </c>
      <c r="P73">
        <f t="shared" si="21"/>
        <v>3.603875471609676</v>
      </c>
      <c r="Q73">
        <f t="shared" si="22"/>
        <v>-1.7355349564702334</v>
      </c>
    </row>
    <row r="74" spans="1:17" ht="12.75">
      <c r="A74" s="1">
        <f t="shared" si="23"/>
        <v>71</v>
      </c>
      <c r="B74" s="1" t="s">
        <v>86</v>
      </c>
      <c r="C74" s="1">
        <v>5</v>
      </c>
      <c r="D74" s="1">
        <v>2</v>
      </c>
      <c r="E74" s="1">
        <v>-2</v>
      </c>
      <c r="F74" s="1">
        <v>-1</v>
      </c>
      <c r="G74" s="17">
        <f t="shared" si="12"/>
        <v>-0.5</v>
      </c>
      <c r="H74" s="1">
        <f t="shared" si="13"/>
        <v>3</v>
      </c>
      <c r="I74" s="19">
        <f t="shared" si="14"/>
        <v>0</v>
      </c>
      <c r="J74" s="1">
        <f t="shared" si="15"/>
        <v>5</v>
      </c>
      <c r="K74">
        <f t="shared" si="16"/>
      </c>
      <c r="L74">
        <f t="shared" si="17"/>
      </c>
      <c r="M74">
        <f t="shared" si="18"/>
      </c>
      <c r="N74" t="e">
        <f t="shared" si="19"/>
        <v>#VALUE!</v>
      </c>
      <c r="O74" t="e">
        <f t="shared" si="20"/>
        <v>#VALUE!</v>
      </c>
      <c r="P74">
        <f t="shared" si="21"/>
        <v>4</v>
      </c>
      <c r="Q74" t="e">
        <f t="shared" si="22"/>
        <v>#N/A</v>
      </c>
    </row>
    <row r="75" spans="1:17" ht="12.75">
      <c r="A75" s="1">
        <f t="shared" si="23"/>
        <v>72</v>
      </c>
      <c r="B75" s="1" t="s">
        <v>87</v>
      </c>
      <c r="C75" s="1">
        <v>5</v>
      </c>
      <c r="D75" s="1">
        <v>2</v>
      </c>
      <c r="E75" s="1">
        <v>-1</v>
      </c>
      <c r="F75" s="1">
        <v>-1</v>
      </c>
      <c r="G75" s="17">
        <f t="shared" si="12"/>
        <v>-0.5</v>
      </c>
      <c r="H75" s="1">
        <f t="shared" si="13"/>
        <v>3</v>
      </c>
      <c r="I75" s="19">
        <f t="shared" si="14"/>
        <v>36</v>
      </c>
      <c r="J75" s="1">
        <f t="shared" si="15"/>
        <v>5</v>
      </c>
      <c r="K75">
        <f t="shared" si="16"/>
      </c>
      <c r="L75">
        <f t="shared" si="17"/>
      </c>
      <c r="M75">
        <f t="shared" si="18"/>
      </c>
      <c r="N75" t="e">
        <f t="shared" si="19"/>
        <v>#VALUE!</v>
      </c>
      <c r="O75" t="e">
        <f t="shared" si="20"/>
        <v>#VALUE!</v>
      </c>
      <c r="P75">
        <f t="shared" si="21"/>
        <v>4</v>
      </c>
      <c r="Q75" t="e">
        <f t="shared" si="22"/>
        <v>#N/A</v>
      </c>
    </row>
    <row r="76" spans="1:17" ht="12.75">
      <c r="A76" s="1">
        <f t="shared" si="23"/>
        <v>73</v>
      </c>
      <c r="B76" s="1" t="s">
        <v>88</v>
      </c>
      <c r="C76" s="1">
        <v>5</v>
      </c>
      <c r="D76" s="1">
        <v>2</v>
      </c>
      <c r="E76" s="1">
        <v>0</v>
      </c>
      <c r="F76" s="1">
        <v>-1</v>
      </c>
      <c r="G76" s="17">
        <f t="shared" si="12"/>
        <v>-0.5</v>
      </c>
      <c r="H76" s="1">
        <f t="shared" si="13"/>
        <v>3</v>
      </c>
      <c r="I76" s="19">
        <f t="shared" si="14"/>
        <v>72</v>
      </c>
      <c r="J76" s="1">
        <f t="shared" si="15"/>
        <v>5</v>
      </c>
      <c r="K76">
        <f t="shared" si="16"/>
      </c>
      <c r="L76">
        <f t="shared" si="17"/>
      </c>
      <c r="M76">
        <f t="shared" si="18"/>
      </c>
      <c r="N76" t="e">
        <f t="shared" si="19"/>
        <v>#VALUE!</v>
      </c>
      <c r="O76" t="e">
        <f t="shared" si="20"/>
        <v>#VALUE!</v>
      </c>
      <c r="P76">
        <f t="shared" si="21"/>
        <v>4</v>
      </c>
      <c r="Q76" t="e">
        <f t="shared" si="22"/>
        <v>#N/A</v>
      </c>
    </row>
    <row r="77" spans="1:17" ht="12.75">
      <c r="A77" s="1">
        <f t="shared" si="23"/>
        <v>74</v>
      </c>
      <c r="B77" s="1" t="s">
        <v>89</v>
      </c>
      <c r="C77" s="1">
        <v>5</v>
      </c>
      <c r="D77" s="1">
        <v>2</v>
      </c>
      <c r="E77" s="1">
        <v>1</v>
      </c>
      <c r="F77" s="1">
        <v>-1</v>
      </c>
      <c r="G77" s="17">
        <f t="shared" si="12"/>
        <v>-0.5</v>
      </c>
      <c r="H77" s="1">
        <f t="shared" si="13"/>
        <v>3</v>
      </c>
      <c r="I77" s="19">
        <f t="shared" si="14"/>
        <v>108</v>
      </c>
      <c r="J77" s="1">
        <f t="shared" si="15"/>
        <v>5</v>
      </c>
      <c r="K77">
        <f t="shared" si="16"/>
      </c>
      <c r="L77">
        <f t="shared" si="17"/>
      </c>
      <c r="M77">
        <f t="shared" si="18"/>
      </c>
      <c r="N77" t="e">
        <f t="shared" si="19"/>
        <v>#VALUE!</v>
      </c>
      <c r="O77" t="e">
        <f t="shared" si="20"/>
        <v>#VALUE!</v>
      </c>
      <c r="P77">
        <f t="shared" si="21"/>
        <v>4</v>
      </c>
      <c r="Q77" t="e">
        <f t="shared" si="22"/>
        <v>#N/A</v>
      </c>
    </row>
    <row r="78" spans="1:17" ht="12.75">
      <c r="A78" s="1">
        <f t="shared" si="23"/>
        <v>75</v>
      </c>
      <c r="B78" s="1" t="s">
        <v>90</v>
      </c>
      <c r="C78" s="1">
        <v>5</v>
      </c>
      <c r="D78" s="1">
        <v>2</v>
      </c>
      <c r="E78" s="1">
        <v>2</v>
      </c>
      <c r="F78" s="1">
        <v>-1</v>
      </c>
      <c r="G78" s="17">
        <f t="shared" si="12"/>
        <v>-0.5</v>
      </c>
      <c r="H78" s="1">
        <f t="shared" si="13"/>
        <v>3</v>
      </c>
      <c r="I78" s="19">
        <f t="shared" si="14"/>
        <v>144</v>
      </c>
      <c r="J78" s="1">
        <f t="shared" si="15"/>
        <v>5</v>
      </c>
      <c r="K78">
        <f t="shared" si="16"/>
      </c>
      <c r="L78">
        <f t="shared" si="17"/>
      </c>
      <c r="M78">
        <f t="shared" si="18"/>
      </c>
      <c r="N78" t="e">
        <f t="shared" si="19"/>
        <v>#VALUE!</v>
      </c>
      <c r="O78" t="e">
        <f t="shared" si="20"/>
        <v>#VALUE!</v>
      </c>
      <c r="P78">
        <f t="shared" si="21"/>
        <v>4</v>
      </c>
      <c r="Q78" t="e">
        <f t="shared" si="22"/>
        <v>#N/A</v>
      </c>
    </row>
    <row r="79" spans="1:17" ht="12.75">
      <c r="A79" s="1">
        <f t="shared" si="23"/>
        <v>76</v>
      </c>
      <c r="B79" s="1" t="s">
        <v>91</v>
      </c>
      <c r="C79" s="1">
        <v>5</v>
      </c>
      <c r="D79" s="1">
        <v>2</v>
      </c>
      <c r="E79" s="1">
        <v>-2</v>
      </c>
      <c r="F79" s="1">
        <v>1</v>
      </c>
      <c r="G79" s="17">
        <f t="shared" si="12"/>
        <v>0.5</v>
      </c>
      <c r="H79" s="1">
        <f t="shared" si="13"/>
        <v>3</v>
      </c>
      <c r="I79" s="19">
        <f t="shared" si="14"/>
        <v>180</v>
      </c>
      <c r="J79" s="1">
        <f t="shared" si="15"/>
        <v>5</v>
      </c>
      <c r="K79">
        <f t="shared" si="16"/>
      </c>
      <c r="L79">
        <f t="shared" si="17"/>
      </c>
      <c r="M79">
        <f t="shared" si="18"/>
      </c>
      <c r="N79" t="e">
        <f t="shared" si="19"/>
        <v>#VALUE!</v>
      </c>
      <c r="O79" t="e">
        <f t="shared" si="20"/>
        <v>#VALUE!</v>
      </c>
      <c r="P79">
        <f t="shared" si="21"/>
        <v>4</v>
      </c>
      <c r="Q79" t="e">
        <f t="shared" si="22"/>
        <v>#N/A</v>
      </c>
    </row>
    <row r="80" spans="1:17" ht="12.75">
      <c r="A80" s="1">
        <f t="shared" si="23"/>
        <v>77</v>
      </c>
      <c r="B80" s="1" t="s">
        <v>92</v>
      </c>
      <c r="C80" s="1">
        <v>5</v>
      </c>
      <c r="D80" s="1">
        <v>2</v>
      </c>
      <c r="E80" s="1">
        <v>-1</v>
      </c>
      <c r="F80" s="1">
        <v>1</v>
      </c>
      <c r="G80" s="17">
        <f t="shared" si="12"/>
        <v>0.5</v>
      </c>
      <c r="H80" s="1">
        <f t="shared" si="13"/>
        <v>3</v>
      </c>
      <c r="I80" s="19">
        <f t="shared" si="14"/>
        <v>216</v>
      </c>
      <c r="J80" s="1">
        <f t="shared" si="15"/>
        <v>5</v>
      </c>
      <c r="K80">
        <f t="shared" si="16"/>
      </c>
      <c r="L80">
        <f t="shared" si="17"/>
      </c>
      <c r="M80">
        <f t="shared" si="18"/>
      </c>
      <c r="N80" t="e">
        <f t="shared" si="19"/>
        <v>#VALUE!</v>
      </c>
      <c r="O80" t="e">
        <f t="shared" si="20"/>
        <v>#VALUE!</v>
      </c>
      <c r="P80">
        <f t="shared" si="21"/>
        <v>4</v>
      </c>
      <c r="Q80" t="e">
        <f t="shared" si="22"/>
        <v>#N/A</v>
      </c>
    </row>
    <row r="81" spans="1:17" ht="12.75">
      <c r="A81" s="1">
        <f t="shared" si="23"/>
        <v>78</v>
      </c>
      <c r="B81" s="1" t="s">
        <v>93</v>
      </c>
      <c r="C81" s="1">
        <v>5</v>
      </c>
      <c r="D81" s="1">
        <v>2</v>
      </c>
      <c r="E81" s="1">
        <v>0</v>
      </c>
      <c r="F81" s="1">
        <v>1</v>
      </c>
      <c r="G81" s="17">
        <f t="shared" si="12"/>
        <v>0.5</v>
      </c>
      <c r="H81" s="1">
        <f t="shared" si="13"/>
        <v>3</v>
      </c>
      <c r="I81" s="19">
        <f t="shared" si="14"/>
        <v>251.99999999999997</v>
      </c>
      <c r="J81" s="1">
        <f t="shared" si="15"/>
        <v>5</v>
      </c>
      <c r="K81">
        <f t="shared" si="16"/>
      </c>
      <c r="L81">
        <f t="shared" si="17"/>
      </c>
      <c r="M81">
        <f t="shared" si="18"/>
      </c>
      <c r="N81" t="e">
        <f t="shared" si="19"/>
        <v>#VALUE!</v>
      </c>
      <c r="O81" t="e">
        <f t="shared" si="20"/>
        <v>#VALUE!</v>
      </c>
      <c r="P81">
        <f t="shared" si="21"/>
        <v>4</v>
      </c>
      <c r="Q81" t="e">
        <f t="shared" si="22"/>
        <v>#N/A</v>
      </c>
    </row>
    <row r="82" spans="1:17" ht="12.75">
      <c r="A82" s="1">
        <f t="shared" si="23"/>
        <v>79</v>
      </c>
      <c r="B82" s="1" t="s">
        <v>94</v>
      </c>
      <c r="C82" s="1">
        <v>5</v>
      </c>
      <c r="D82" s="1">
        <v>2</v>
      </c>
      <c r="E82" s="1">
        <v>1</v>
      </c>
      <c r="F82" s="1">
        <v>1</v>
      </c>
      <c r="G82" s="17">
        <f t="shared" si="12"/>
        <v>0.5</v>
      </c>
      <c r="H82" s="1">
        <f t="shared" si="13"/>
        <v>3</v>
      </c>
      <c r="I82" s="19">
        <f t="shared" si="14"/>
        <v>288</v>
      </c>
      <c r="J82" s="1">
        <f t="shared" si="15"/>
        <v>5</v>
      </c>
      <c r="K82">
        <f t="shared" si="16"/>
      </c>
      <c r="L82">
        <f t="shared" si="17"/>
      </c>
      <c r="M82">
        <f t="shared" si="18"/>
      </c>
      <c r="N82" t="e">
        <f t="shared" si="19"/>
        <v>#VALUE!</v>
      </c>
      <c r="O82" t="e">
        <f t="shared" si="20"/>
        <v>#VALUE!</v>
      </c>
      <c r="P82">
        <f t="shared" si="21"/>
        <v>4</v>
      </c>
      <c r="Q82" t="e">
        <f t="shared" si="22"/>
        <v>#N/A</v>
      </c>
    </row>
    <row r="83" spans="1:17" ht="12.75">
      <c r="A83" s="1">
        <f t="shared" si="23"/>
        <v>80</v>
      </c>
      <c r="B83" s="1" t="s">
        <v>95</v>
      </c>
      <c r="C83" s="1">
        <v>5</v>
      </c>
      <c r="D83" s="1">
        <v>2</v>
      </c>
      <c r="E83" s="1">
        <v>2</v>
      </c>
      <c r="F83" s="1">
        <v>1</v>
      </c>
      <c r="G83" s="17">
        <f t="shared" si="12"/>
        <v>0.5</v>
      </c>
      <c r="H83" s="1">
        <f t="shared" si="13"/>
        <v>3</v>
      </c>
      <c r="I83" s="19">
        <f t="shared" si="14"/>
        <v>324</v>
      </c>
      <c r="J83" s="1">
        <f t="shared" si="15"/>
        <v>5</v>
      </c>
      <c r="K83">
        <f t="shared" si="16"/>
      </c>
      <c r="L83">
        <f t="shared" si="17"/>
      </c>
      <c r="M83">
        <f t="shared" si="18"/>
      </c>
      <c r="N83" t="e">
        <f t="shared" si="19"/>
        <v>#VALUE!</v>
      </c>
      <c r="O83" t="e">
        <f t="shared" si="20"/>
        <v>#VALUE!</v>
      </c>
      <c r="P83">
        <f t="shared" si="21"/>
        <v>4</v>
      </c>
      <c r="Q83" t="e">
        <f t="shared" si="22"/>
        <v>#N/A</v>
      </c>
    </row>
    <row r="84" spans="1:17" ht="12.75">
      <c r="A84" s="1">
        <f t="shared" si="23"/>
        <v>81</v>
      </c>
      <c r="B84" s="1" t="s">
        <v>96</v>
      </c>
      <c r="C84" s="1">
        <v>6</v>
      </c>
      <c r="D84" s="1">
        <v>1</v>
      </c>
      <c r="E84" s="1">
        <v>-1</v>
      </c>
      <c r="F84" s="1">
        <v>-1</v>
      </c>
      <c r="G84" s="17">
        <f t="shared" si="12"/>
        <v>-0.5</v>
      </c>
      <c r="H84" s="1">
        <f t="shared" si="13"/>
        <v>2</v>
      </c>
      <c r="I84" s="19">
        <f t="shared" si="14"/>
        <v>0</v>
      </c>
      <c r="J84" s="1">
        <f t="shared" si="15"/>
        <v>6</v>
      </c>
      <c r="K84">
        <f t="shared" si="16"/>
      </c>
      <c r="L84">
        <f t="shared" si="17"/>
      </c>
      <c r="M84">
        <f t="shared" si="18"/>
      </c>
      <c r="N84" t="e">
        <f t="shared" si="19"/>
        <v>#VALUE!</v>
      </c>
      <c r="O84" t="e">
        <f t="shared" si="20"/>
        <v>#VALUE!</v>
      </c>
      <c r="P84">
        <f t="shared" si="21"/>
        <v>3</v>
      </c>
      <c r="Q84" t="e">
        <f t="shared" si="22"/>
        <v>#N/A</v>
      </c>
    </row>
    <row r="85" spans="1:17" ht="12.75">
      <c r="A85" s="1">
        <f t="shared" si="23"/>
        <v>82</v>
      </c>
      <c r="B85" s="1" t="s">
        <v>97</v>
      </c>
      <c r="C85" s="1">
        <v>6</v>
      </c>
      <c r="D85" s="1">
        <v>1</v>
      </c>
      <c r="E85" s="1">
        <v>0</v>
      </c>
      <c r="F85" s="1">
        <v>-1</v>
      </c>
      <c r="G85" s="17">
        <f t="shared" si="12"/>
        <v>-0.5</v>
      </c>
      <c r="H85" s="1">
        <f t="shared" si="13"/>
        <v>2</v>
      </c>
      <c r="I85" s="19">
        <f t="shared" si="14"/>
        <v>60</v>
      </c>
      <c r="J85" s="1">
        <f t="shared" si="15"/>
        <v>6</v>
      </c>
      <c r="K85">
        <f t="shared" si="16"/>
      </c>
      <c r="L85">
        <f t="shared" si="17"/>
      </c>
      <c r="M85">
        <f t="shared" si="18"/>
      </c>
      <c r="N85" t="e">
        <f t="shared" si="19"/>
        <v>#VALUE!</v>
      </c>
      <c r="O85" t="e">
        <f t="shared" si="20"/>
        <v>#VALUE!</v>
      </c>
      <c r="P85">
        <f t="shared" si="21"/>
        <v>3</v>
      </c>
      <c r="Q85" t="e">
        <f t="shared" si="22"/>
        <v>#N/A</v>
      </c>
    </row>
    <row r="86" spans="1:17" ht="12.75">
      <c r="A86" s="1">
        <f t="shared" si="23"/>
        <v>83</v>
      </c>
      <c r="B86" s="1" t="s">
        <v>98</v>
      </c>
      <c r="C86" s="1">
        <v>6</v>
      </c>
      <c r="D86" s="1">
        <v>1</v>
      </c>
      <c r="E86" s="1">
        <v>1</v>
      </c>
      <c r="F86" s="1">
        <v>-1</v>
      </c>
      <c r="G86" s="17">
        <f t="shared" si="12"/>
        <v>-0.5</v>
      </c>
      <c r="H86" s="1">
        <f t="shared" si="13"/>
        <v>2</v>
      </c>
      <c r="I86" s="19">
        <f t="shared" si="14"/>
        <v>120</v>
      </c>
      <c r="J86" s="1">
        <f t="shared" si="15"/>
        <v>6</v>
      </c>
      <c r="K86">
        <f t="shared" si="16"/>
      </c>
      <c r="L86">
        <f t="shared" si="17"/>
      </c>
      <c r="M86">
        <f t="shared" si="18"/>
      </c>
      <c r="N86" t="e">
        <f t="shared" si="19"/>
        <v>#VALUE!</v>
      </c>
      <c r="O86" t="e">
        <f t="shared" si="20"/>
        <v>#VALUE!</v>
      </c>
      <c r="P86">
        <f t="shared" si="21"/>
        <v>3</v>
      </c>
      <c r="Q86" t="e">
        <f t="shared" si="22"/>
        <v>#N/A</v>
      </c>
    </row>
    <row r="87" spans="1:17" ht="12.75">
      <c r="A87" s="1">
        <f t="shared" si="23"/>
        <v>84</v>
      </c>
      <c r="B87" s="1" t="s">
        <v>99</v>
      </c>
      <c r="C87" s="1">
        <v>6</v>
      </c>
      <c r="D87" s="1">
        <v>1</v>
      </c>
      <c r="E87" s="1">
        <v>-1</v>
      </c>
      <c r="F87" s="1">
        <v>1</v>
      </c>
      <c r="G87" s="17">
        <f t="shared" si="12"/>
        <v>0.5</v>
      </c>
      <c r="H87" s="1">
        <f t="shared" si="13"/>
        <v>2</v>
      </c>
      <c r="I87" s="19">
        <f t="shared" si="14"/>
        <v>180</v>
      </c>
      <c r="J87" s="1">
        <f t="shared" si="15"/>
        <v>6</v>
      </c>
      <c r="K87">
        <f t="shared" si="16"/>
      </c>
      <c r="L87">
        <f t="shared" si="17"/>
      </c>
      <c r="M87">
        <f t="shared" si="18"/>
      </c>
      <c r="N87" t="e">
        <f t="shared" si="19"/>
        <v>#VALUE!</v>
      </c>
      <c r="O87" t="e">
        <f t="shared" si="20"/>
        <v>#VALUE!</v>
      </c>
      <c r="P87">
        <f t="shared" si="21"/>
        <v>3</v>
      </c>
      <c r="Q87" t="e">
        <f t="shared" si="22"/>
        <v>#N/A</v>
      </c>
    </row>
    <row r="88" spans="1:17" ht="12.75">
      <c r="A88" s="1">
        <f t="shared" si="23"/>
        <v>85</v>
      </c>
      <c r="B88" s="1" t="s">
        <v>100</v>
      </c>
      <c r="C88" s="1">
        <v>6</v>
      </c>
      <c r="D88" s="1">
        <v>1</v>
      </c>
      <c r="E88" s="1">
        <v>0</v>
      </c>
      <c r="F88" s="1">
        <v>1</v>
      </c>
      <c r="G88" s="17">
        <f t="shared" si="12"/>
        <v>0.5</v>
      </c>
      <c r="H88" s="1">
        <f t="shared" si="13"/>
        <v>2</v>
      </c>
      <c r="I88" s="19">
        <f t="shared" si="14"/>
        <v>240</v>
      </c>
      <c r="J88" s="1">
        <f t="shared" si="15"/>
        <v>6</v>
      </c>
      <c r="K88">
        <f t="shared" si="16"/>
      </c>
      <c r="L88">
        <f t="shared" si="17"/>
      </c>
      <c r="M88">
        <f t="shared" si="18"/>
      </c>
      <c r="N88" t="e">
        <f t="shared" si="19"/>
        <v>#VALUE!</v>
      </c>
      <c r="O88" t="e">
        <f t="shared" si="20"/>
        <v>#VALUE!</v>
      </c>
      <c r="P88">
        <f t="shared" si="21"/>
        <v>3</v>
      </c>
      <c r="Q88" t="e">
        <f t="shared" si="22"/>
        <v>#N/A</v>
      </c>
    </row>
    <row r="89" spans="1:17" ht="12.75">
      <c r="A89" s="1">
        <f t="shared" si="23"/>
        <v>86</v>
      </c>
      <c r="B89" s="1" t="s">
        <v>101</v>
      </c>
      <c r="C89" s="1">
        <v>6</v>
      </c>
      <c r="D89" s="1">
        <v>1</v>
      </c>
      <c r="E89" s="1">
        <v>1</v>
      </c>
      <c r="F89" s="1">
        <v>1</v>
      </c>
      <c r="G89" s="17">
        <f t="shared" si="12"/>
        <v>0.5</v>
      </c>
      <c r="H89" s="1">
        <f t="shared" si="13"/>
        <v>2</v>
      </c>
      <c r="I89" s="19">
        <f t="shared" si="14"/>
        <v>300</v>
      </c>
      <c r="J89" s="1">
        <f t="shared" si="15"/>
        <v>6</v>
      </c>
      <c r="K89">
        <f t="shared" si="16"/>
      </c>
      <c r="L89">
        <f t="shared" si="17"/>
      </c>
      <c r="M89">
        <f t="shared" si="18"/>
      </c>
      <c r="N89" t="e">
        <f t="shared" si="19"/>
        <v>#VALUE!</v>
      </c>
      <c r="O89" t="e">
        <f t="shared" si="20"/>
        <v>#VALUE!</v>
      </c>
      <c r="P89">
        <f t="shared" si="21"/>
        <v>3</v>
      </c>
      <c r="Q89" t="e">
        <f t="shared" si="22"/>
        <v>#N/A</v>
      </c>
    </row>
    <row r="90" spans="1:17" ht="12.75">
      <c r="A90" s="1">
        <f t="shared" si="23"/>
        <v>87</v>
      </c>
      <c r="B90" s="1" t="s">
        <v>102</v>
      </c>
      <c r="C90" s="1">
        <v>7</v>
      </c>
      <c r="D90" s="1">
        <v>0</v>
      </c>
      <c r="E90" s="1">
        <v>0</v>
      </c>
      <c r="F90" s="1">
        <v>-1</v>
      </c>
      <c r="G90" s="17">
        <f t="shared" si="12"/>
        <v>-0.5</v>
      </c>
      <c r="H90" s="1">
        <f t="shared" si="13"/>
        <v>1</v>
      </c>
      <c r="I90" s="19">
        <f t="shared" si="14"/>
        <v>0</v>
      </c>
      <c r="J90" s="1">
        <f t="shared" si="15"/>
        <v>7</v>
      </c>
      <c r="K90">
        <f t="shared" si="16"/>
      </c>
      <c r="L90">
        <f aca="true" t="shared" si="24" ref="L90:L115">IF($J90=$K$1,I90,"")</f>
      </c>
      <c r="M90">
        <f aca="true" t="shared" si="25" ref="M90:M115">IF($J90=$K$1,A90,"")</f>
      </c>
      <c r="N90" t="e">
        <f t="shared" si="19"/>
        <v>#VALUE!</v>
      </c>
      <c r="O90" t="e">
        <f t="shared" si="20"/>
        <v>#VALUE!</v>
      </c>
      <c r="P90">
        <f t="shared" si="21"/>
        <v>2</v>
      </c>
      <c r="Q90" t="e">
        <f t="shared" si="22"/>
        <v>#N/A</v>
      </c>
    </row>
    <row r="91" spans="1:17" ht="12.75">
      <c r="A91" s="1">
        <f t="shared" si="23"/>
        <v>88</v>
      </c>
      <c r="B91" s="1" t="s">
        <v>103</v>
      </c>
      <c r="C91" s="1">
        <v>7</v>
      </c>
      <c r="D91" s="1">
        <v>0</v>
      </c>
      <c r="E91" s="1">
        <v>0</v>
      </c>
      <c r="F91" s="1">
        <v>1</v>
      </c>
      <c r="G91" s="17">
        <f t="shared" si="12"/>
        <v>0.5</v>
      </c>
      <c r="H91" s="1">
        <f t="shared" si="13"/>
        <v>1</v>
      </c>
      <c r="I91" s="19">
        <f t="shared" si="14"/>
        <v>180</v>
      </c>
      <c r="J91" s="1">
        <f t="shared" si="15"/>
        <v>7</v>
      </c>
      <c r="K91">
        <f t="shared" si="16"/>
      </c>
      <c r="L91">
        <f t="shared" si="24"/>
      </c>
      <c r="M91">
        <f t="shared" si="25"/>
      </c>
      <c r="N91" t="e">
        <f t="shared" si="19"/>
        <v>#VALUE!</v>
      </c>
      <c r="O91" t="e">
        <f t="shared" si="20"/>
        <v>#VALUE!</v>
      </c>
      <c r="P91">
        <f t="shared" si="21"/>
        <v>2</v>
      </c>
      <c r="Q91" t="e">
        <f t="shared" si="22"/>
        <v>#N/A</v>
      </c>
    </row>
    <row r="92" spans="1:17" ht="12.75">
      <c r="A92" s="1">
        <f t="shared" si="23"/>
        <v>89</v>
      </c>
      <c r="B92" s="1" t="s">
        <v>104</v>
      </c>
      <c r="C92" s="1">
        <v>5</v>
      </c>
      <c r="D92" s="1">
        <v>3</v>
      </c>
      <c r="E92" s="1">
        <v>-3</v>
      </c>
      <c r="F92" s="1">
        <v>-1</v>
      </c>
      <c r="G92" s="17">
        <f t="shared" si="12"/>
        <v>-0.5</v>
      </c>
      <c r="H92" s="1">
        <f t="shared" si="13"/>
        <v>4</v>
      </c>
      <c r="I92" s="19">
        <f t="shared" si="14"/>
        <v>0</v>
      </c>
      <c r="J92" s="1">
        <f t="shared" si="15"/>
        <v>5</v>
      </c>
      <c r="K92">
        <f t="shared" si="16"/>
      </c>
      <c r="L92">
        <f t="shared" si="24"/>
      </c>
      <c r="M92">
        <f t="shared" si="25"/>
      </c>
      <c r="N92" t="e">
        <f t="shared" si="19"/>
        <v>#VALUE!</v>
      </c>
      <c r="O92" t="e">
        <f t="shared" si="20"/>
        <v>#VALUE!</v>
      </c>
      <c r="P92">
        <f>IF(ISERR(N92),D92+2,N92)</f>
        <v>5</v>
      </c>
      <c r="Q92" t="e">
        <f t="shared" si="22"/>
        <v>#N/A</v>
      </c>
    </row>
    <row r="93" spans="1:17" ht="12.75">
      <c r="A93" s="1">
        <f t="shared" si="23"/>
        <v>90</v>
      </c>
      <c r="B93" s="1" t="s">
        <v>105</v>
      </c>
      <c r="C93" s="1">
        <v>5</v>
      </c>
      <c r="D93" s="1">
        <v>3</v>
      </c>
      <c r="E93" s="1">
        <v>-2</v>
      </c>
      <c r="F93" s="1">
        <v>-1</v>
      </c>
      <c r="G93" s="17">
        <f t="shared" si="12"/>
        <v>-0.5</v>
      </c>
      <c r="H93" s="1">
        <f t="shared" si="13"/>
        <v>4</v>
      </c>
      <c r="I93" s="19">
        <f t="shared" si="14"/>
        <v>25.71428571428571</v>
      </c>
      <c r="J93" s="1">
        <f t="shared" si="15"/>
        <v>5</v>
      </c>
      <c r="K93">
        <f t="shared" si="16"/>
      </c>
      <c r="L93">
        <f t="shared" si="24"/>
      </c>
      <c r="M93">
        <f t="shared" si="25"/>
      </c>
      <c r="N93" t="e">
        <f t="shared" si="19"/>
        <v>#VALUE!</v>
      </c>
      <c r="O93" t="e">
        <f t="shared" si="20"/>
        <v>#VALUE!</v>
      </c>
      <c r="P93">
        <f aca="true" t="shared" si="26" ref="P93:P112">IF(ISERR(N93),D93+2,N93)</f>
        <v>5</v>
      </c>
      <c r="Q93" t="e">
        <f t="shared" si="22"/>
        <v>#N/A</v>
      </c>
    </row>
    <row r="94" spans="1:17" ht="12.75">
      <c r="A94" s="1">
        <f t="shared" si="23"/>
        <v>91</v>
      </c>
      <c r="B94" s="1" t="s">
        <v>106</v>
      </c>
      <c r="C94" s="1">
        <v>5</v>
      </c>
      <c r="D94" s="1">
        <v>3</v>
      </c>
      <c r="E94" s="1">
        <v>-1</v>
      </c>
      <c r="F94" s="1">
        <v>-1</v>
      </c>
      <c r="G94" s="17">
        <f t="shared" si="12"/>
        <v>-0.5</v>
      </c>
      <c r="H94" s="1">
        <f t="shared" si="13"/>
        <v>4</v>
      </c>
      <c r="I94" s="19">
        <f t="shared" si="14"/>
        <v>51.42857142857142</v>
      </c>
      <c r="J94" s="1">
        <f t="shared" si="15"/>
        <v>5</v>
      </c>
      <c r="K94">
        <f t="shared" si="16"/>
      </c>
      <c r="L94">
        <f t="shared" si="24"/>
      </c>
      <c r="M94">
        <f t="shared" si="25"/>
      </c>
      <c r="N94" t="e">
        <f t="shared" si="19"/>
        <v>#VALUE!</v>
      </c>
      <c r="O94" t="e">
        <f t="shared" si="20"/>
        <v>#VALUE!</v>
      </c>
      <c r="P94">
        <f t="shared" si="26"/>
        <v>5</v>
      </c>
      <c r="Q94" t="e">
        <f t="shared" si="22"/>
        <v>#N/A</v>
      </c>
    </row>
    <row r="95" spans="1:17" ht="12.75">
      <c r="A95" s="1">
        <f t="shared" si="23"/>
        <v>92</v>
      </c>
      <c r="B95" s="1" t="s">
        <v>107</v>
      </c>
      <c r="C95" s="1">
        <v>5</v>
      </c>
      <c r="D95" s="1">
        <v>3</v>
      </c>
      <c r="E95" s="1">
        <v>0</v>
      </c>
      <c r="F95" s="1">
        <v>-1</v>
      </c>
      <c r="G95" s="17">
        <f t="shared" si="12"/>
        <v>-0.5</v>
      </c>
      <c r="H95" s="1">
        <f t="shared" si="13"/>
        <v>4</v>
      </c>
      <c r="I95" s="19">
        <f t="shared" si="14"/>
        <v>77.14285714285714</v>
      </c>
      <c r="J95" s="1">
        <f t="shared" si="15"/>
        <v>5</v>
      </c>
      <c r="K95">
        <f t="shared" si="16"/>
      </c>
      <c r="L95">
        <f t="shared" si="24"/>
      </c>
      <c r="M95">
        <f t="shared" si="25"/>
      </c>
      <c r="N95" t="e">
        <f t="shared" si="19"/>
        <v>#VALUE!</v>
      </c>
      <c r="O95" t="e">
        <f t="shared" si="20"/>
        <v>#VALUE!</v>
      </c>
      <c r="P95">
        <f t="shared" si="26"/>
        <v>5</v>
      </c>
      <c r="Q95" t="e">
        <f t="shared" si="22"/>
        <v>#N/A</v>
      </c>
    </row>
    <row r="96" spans="1:17" ht="12.75">
      <c r="A96" s="1">
        <f t="shared" si="23"/>
        <v>93</v>
      </c>
      <c r="B96" s="1" t="s">
        <v>108</v>
      </c>
      <c r="C96" s="1">
        <v>5</v>
      </c>
      <c r="D96" s="1">
        <v>3</v>
      </c>
      <c r="E96" s="1">
        <v>1</v>
      </c>
      <c r="F96" s="1">
        <v>-1</v>
      </c>
      <c r="G96" s="17">
        <f t="shared" si="12"/>
        <v>-0.5</v>
      </c>
      <c r="H96" s="1">
        <f t="shared" si="13"/>
        <v>4</v>
      </c>
      <c r="I96" s="19">
        <f t="shared" si="14"/>
        <v>102.85714285714285</v>
      </c>
      <c r="J96" s="1">
        <f t="shared" si="15"/>
        <v>5</v>
      </c>
      <c r="K96">
        <f t="shared" si="16"/>
      </c>
      <c r="L96">
        <f t="shared" si="24"/>
      </c>
      <c r="M96">
        <f t="shared" si="25"/>
      </c>
      <c r="N96" t="e">
        <f t="shared" si="19"/>
        <v>#VALUE!</v>
      </c>
      <c r="O96" t="e">
        <f t="shared" si="20"/>
        <v>#VALUE!</v>
      </c>
      <c r="P96">
        <f t="shared" si="26"/>
        <v>5</v>
      </c>
      <c r="Q96" t="e">
        <f t="shared" si="22"/>
        <v>#N/A</v>
      </c>
    </row>
    <row r="97" spans="1:17" ht="12.75">
      <c r="A97" s="1">
        <f t="shared" si="23"/>
        <v>94</v>
      </c>
      <c r="B97" s="1" t="s">
        <v>109</v>
      </c>
      <c r="C97" s="1">
        <v>5</v>
      </c>
      <c r="D97" s="1">
        <v>3</v>
      </c>
      <c r="E97" s="1">
        <v>2</v>
      </c>
      <c r="F97" s="1">
        <v>-1</v>
      </c>
      <c r="G97" s="17">
        <f t="shared" si="12"/>
        <v>-0.5</v>
      </c>
      <c r="H97" s="1">
        <f t="shared" si="13"/>
        <v>4</v>
      </c>
      <c r="I97" s="19">
        <f t="shared" si="14"/>
        <v>128.57142857142858</v>
      </c>
      <c r="J97" s="1">
        <f t="shared" si="15"/>
        <v>5</v>
      </c>
      <c r="K97">
        <f t="shared" si="16"/>
      </c>
      <c r="L97">
        <f t="shared" si="24"/>
      </c>
      <c r="M97">
        <f t="shared" si="25"/>
      </c>
      <c r="N97" t="e">
        <f t="shared" si="19"/>
        <v>#VALUE!</v>
      </c>
      <c r="O97" t="e">
        <f t="shared" si="20"/>
        <v>#VALUE!</v>
      </c>
      <c r="P97">
        <f t="shared" si="26"/>
        <v>5</v>
      </c>
      <c r="Q97" t="e">
        <f t="shared" si="22"/>
        <v>#N/A</v>
      </c>
    </row>
    <row r="98" spans="1:17" ht="12.75">
      <c r="A98" s="1">
        <f t="shared" si="23"/>
        <v>95</v>
      </c>
      <c r="B98" s="1" t="s">
        <v>110</v>
      </c>
      <c r="C98" s="1">
        <v>5</v>
      </c>
      <c r="D98" s="1">
        <v>3</v>
      </c>
      <c r="E98" s="1">
        <v>3</v>
      </c>
      <c r="F98" s="1">
        <v>-1</v>
      </c>
      <c r="G98" s="17">
        <f t="shared" si="12"/>
        <v>-0.5</v>
      </c>
      <c r="H98" s="1">
        <f t="shared" si="13"/>
        <v>4</v>
      </c>
      <c r="I98" s="19">
        <f t="shared" si="14"/>
        <v>154.28571428571428</v>
      </c>
      <c r="J98" s="1">
        <f t="shared" si="15"/>
        <v>5</v>
      </c>
      <c r="K98">
        <f t="shared" si="16"/>
      </c>
      <c r="L98">
        <f t="shared" si="24"/>
      </c>
      <c r="M98">
        <f t="shared" si="25"/>
      </c>
      <c r="N98" t="e">
        <f t="shared" si="19"/>
        <v>#VALUE!</v>
      </c>
      <c r="O98" t="e">
        <f t="shared" si="20"/>
        <v>#VALUE!</v>
      </c>
      <c r="P98">
        <f t="shared" si="26"/>
        <v>5</v>
      </c>
      <c r="Q98" t="e">
        <f t="shared" si="22"/>
        <v>#N/A</v>
      </c>
    </row>
    <row r="99" spans="1:17" ht="12.75">
      <c r="A99" s="1">
        <f t="shared" si="23"/>
        <v>96</v>
      </c>
      <c r="B99" s="1" t="s">
        <v>111</v>
      </c>
      <c r="C99" s="1">
        <v>5</v>
      </c>
      <c r="D99" s="1">
        <v>3</v>
      </c>
      <c r="E99" s="1">
        <v>-3</v>
      </c>
      <c r="F99" s="1">
        <v>1</v>
      </c>
      <c r="G99" s="17">
        <f t="shared" si="12"/>
        <v>0.5</v>
      </c>
      <c r="H99" s="1">
        <f t="shared" si="13"/>
        <v>4</v>
      </c>
      <c r="I99" s="19">
        <f t="shared" si="14"/>
        <v>180</v>
      </c>
      <c r="J99" s="1">
        <f t="shared" si="15"/>
        <v>5</v>
      </c>
      <c r="K99">
        <f t="shared" si="16"/>
      </c>
      <c r="L99">
        <f t="shared" si="24"/>
      </c>
      <c r="M99">
        <f t="shared" si="25"/>
      </c>
      <c r="N99" t="e">
        <f t="shared" si="19"/>
        <v>#VALUE!</v>
      </c>
      <c r="O99" t="e">
        <f t="shared" si="20"/>
        <v>#VALUE!</v>
      </c>
      <c r="P99">
        <f t="shared" si="26"/>
        <v>5</v>
      </c>
      <c r="Q99" t="e">
        <f t="shared" si="22"/>
        <v>#N/A</v>
      </c>
    </row>
    <row r="100" spans="1:17" ht="12.75">
      <c r="A100" s="1">
        <f t="shared" si="23"/>
        <v>97</v>
      </c>
      <c r="B100" s="1" t="s">
        <v>112</v>
      </c>
      <c r="C100" s="1">
        <v>5</v>
      </c>
      <c r="D100" s="1">
        <v>3</v>
      </c>
      <c r="E100" s="1">
        <v>-2</v>
      </c>
      <c r="F100" s="1">
        <v>1</v>
      </c>
      <c r="G100" s="17">
        <f t="shared" si="12"/>
        <v>0.5</v>
      </c>
      <c r="H100" s="1">
        <f t="shared" si="13"/>
        <v>4</v>
      </c>
      <c r="I100" s="19">
        <f t="shared" si="14"/>
        <v>205.7142857142857</v>
      </c>
      <c r="J100" s="1">
        <f t="shared" si="15"/>
        <v>5</v>
      </c>
      <c r="K100">
        <f t="shared" si="16"/>
      </c>
      <c r="L100">
        <f t="shared" si="24"/>
      </c>
      <c r="M100">
        <f t="shared" si="25"/>
      </c>
      <c r="N100" t="e">
        <f t="shared" si="19"/>
        <v>#VALUE!</v>
      </c>
      <c r="O100" t="e">
        <f t="shared" si="20"/>
        <v>#VALUE!</v>
      </c>
      <c r="P100">
        <f t="shared" si="26"/>
        <v>5</v>
      </c>
      <c r="Q100" t="e">
        <f t="shared" si="22"/>
        <v>#N/A</v>
      </c>
    </row>
    <row r="101" spans="1:17" ht="12.75">
      <c r="A101" s="1">
        <f t="shared" si="23"/>
        <v>98</v>
      </c>
      <c r="B101" s="1" t="s">
        <v>113</v>
      </c>
      <c r="C101" s="1">
        <v>5</v>
      </c>
      <c r="D101" s="1">
        <v>3</v>
      </c>
      <c r="E101" s="1">
        <v>-1</v>
      </c>
      <c r="F101" s="1">
        <v>1</v>
      </c>
      <c r="G101" s="17">
        <f t="shared" si="12"/>
        <v>0.5</v>
      </c>
      <c r="H101" s="1">
        <f t="shared" si="13"/>
        <v>4</v>
      </c>
      <c r="I101" s="19">
        <f t="shared" si="14"/>
        <v>231.42857142857142</v>
      </c>
      <c r="J101" s="1">
        <f t="shared" si="15"/>
        <v>5</v>
      </c>
      <c r="K101">
        <f t="shared" si="16"/>
      </c>
      <c r="L101">
        <f t="shared" si="24"/>
      </c>
      <c r="M101">
        <f t="shared" si="25"/>
      </c>
      <c r="N101" t="e">
        <f t="shared" si="19"/>
        <v>#VALUE!</v>
      </c>
      <c r="O101" t="e">
        <f t="shared" si="20"/>
        <v>#VALUE!</v>
      </c>
      <c r="P101">
        <f t="shared" si="26"/>
        <v>5</v>
      </c>
      <c r="Q101" t="e">
        <f t="shared" si="22"/>
        <v>#N/A</v>
      </c>
    </row>
    <row r="102" spans="1:17" ht="12.75">
      <c r="A102" s="1">
        <f t="shared" si="23"/>
        <v>99</v>
      </c>
      <c r="B102" s="1" t="s">
        <v>114</v>
      </c>
      <c r="C102" s="1">
        <v>5</v>
      </c>
      <c r="D102" s="1">
        <v>3</v>
      </c>
      <c r="E102" s="1">
        <v>0</v>
      </c>
      <c r="F102" s="1">
        <v>1</v>
      </c>
      <c r="G102" s="17">
        <f t="shared" si="12"/>
        <v>0.5</v>
      </c>
      <c r="H102" s="1">
        <f t="shared" si="13"/>
        <v>4</v>
      </c>
      <c r="I102" s="19">
        <f t="shared" si="14"/>
        <v>257.14285714285717</v>
      </c>
      <c r="J102" s="1">
        <f t="shared" si="15"/>
        <v>5</v>
      </c>
      <c r="K102">
        <f t="shared" si="16"/>
      </c>
      <c r="L102">
        <f t="shared" si="24"/>
      </c>
      <c r="M102">
        <f t="shared" si="25"/>
      </c>
      <c r="N102" t="e">
        <f t="shared" si="19"/>
        <v>#VALUE!</v>
      </c>
      <c r="O102" t="e">
        <f t="shared" si="20"/>
        <v>#VALUE!</v>
      </c>
      <c r="P102">
        <f t="shared" si="26"/>
        <v>5</v>
      </c>
      <c r="Q102" t="e">
        <f t="shared" si="22"/>
        <v>#N/A</v>
      </c>
    </row>
    <row r="103" spans="1:17" ht="12.75">
      <c r="A103" s="1">
        <f t="shared" si="23"/>
        <v>100</v>
      </c>
      <c r="B103" s="1" t="s">
        <v>115</v>
      </c>
      <c r="C103" s="1">
        <v>5</v>
      </c>
      <c r="D103" s="1">
        <v>3</v>
      </c>
      <c r="E103" s="1">
        <v>1</v>
      </c>
      <c r="F103" s="1">
        <v>1</v>
      </c>
      <c r="G103" s="17">
        <f t="shared" si="12"/>
        <v>0.5</v>
      </c>
      <c r="H103" s="1">
        <f t="shared" si="13"/>
        <v>4</v>
      </c>
      <c r="I103" s="19">
        <f t="shared" si="14"/>
        <v>282.85714285714283</v>
      </c>
      <c r="J103" s="1">
        <f t="shared" si="15"/>
        <v>5</v>
      </c>
      <c r="K103">
        <f t="shared" si="16"/>
      </c>
      <c r="L103">
        <f t="shared" si="24"/>
      </c>
      <c r="M103">
        <f t="shared" si="25"/>
      </c>
      <c r="N103" t="e">
        <f t="shared" si="19"/>
        <v>#VALUE!</v>
      </c>
      <c r="O103" t="e">
        <f t="shared" si="20"/>
        <v>#VALUE!</v>
      </c>
      <c r="P103">
        <f t="shared" si="26"/>
        <v>5</v>
      </c>
      <c r="Q103" t="e">
        <f t="shared" si="22"/>
        <v>#N/A</v>
      </c>
    </row>
    <row r="104" spans="1:17" ht="12.75">
      <c r="A104" s="1">
        <f t="shared" si="23"/>
        <v>101</v>
      </c>
      <c r="B104" s="1" t="s">
        <v>116</v>
      </c>
      <c r="C104" s="1">
        <v>5</v>
      </c>
      <c r="D104" s="1">
        <v>3</v>
      </c>
      <c r="E104" s="1">
        <v>2</v>
      </c>
      <c r="F104" s="1">
        <v>1</v>
      </c>
      <c r="G104" s="17">
        <f t="shared" si="12"/>
        <v>0.5</v>
      </c>
      <c r="H104" s="1">
        <f t="shared" si="13"/>
        <v>4</v>
      </c>
      <c r="I104" s="19">
        <f t="shared" si="14"/>
        <v>308.5714285714286</v>
      </c>
      <c r="J104" s="1">
        <f t="shared" si="15"/>
        <v>5</v>
      </c>
      <c r="K104">
        <f t="shared" si="16"/>
      </c>
      <c r="L104">
        <f t="shared" si="24"/>
      </c>
      <c r="M104">
        <f t="shared" si="25"/>
      </c>
      <c r="N104" t="e">
        <f t="shared" si="19"/>
        <v>#VALUE!</v>
      </c>
      <c r="O104" t="e">
        <f t="shared" si="20"/>
        <v>#VALUE!</v>
      </c>
      <c r="P104">
        <f t="shared" si="26"/>
        <v>5</v>
      </c>
      <c r="Q104" t="e">
        <f t="shared" si="22"/>
        <v>#N/A</v>
      </c>
    </row>
    <row r="105" spans="1:17" ht="12.75">
      <c r="A105" s="1">
        <f t="shared" si="23"/>
        <v>102</v>
      </c>
      <c r="B105" s="1" t="s">
        <v>117</v>
      </c>
      <c r="C105" s="1">
        <v>5</v>
      </c>
      <c r="D105" s="1">
        <v>3</v>
      </c>
      <c r="E105" s="1">
        <v>3</v>
      </c>
      <c r="F105" s="1">
        <v>1</v>
      </c>
      <c r="G105" s="17">
        <f t="shared" si="12"/>
        <v>0.5</v>
      </c>
      <c r="H105" s="1">
        <f t="shared" si="13"/>
        <v>4</v>
      </c>
      <c r="I105" s="19">
        <f t="shared" si="14"/>
        <v>334.2857142857143</v>
      </c>
      <c r="J105" s="1">
        <f t="shared" si="15"/>
        <v>5</v>
      </c>
      <c r="K105">
        <f t="shared" si="16"/>
      </c>
      <c r="L105">
        <f t="shared" si="24"/>
      </c>
      <c r="M105">
        <f t="shared" si="25"/>
      </c>
      <c r="N105" t="e">
        <f t="shared" si="19"/>
        <v>#VALUE!</v>
      </c>
      <c r="O105" t="e">
        <f t="shared" si="20"/>
        <v>#VALUE!</v>
      </c>
      <c r="P105">
        <f t="shared" si="26"/>
        <v>5</v>
      </c>
      <c r="Q105" t="e">
        <f t="shared" si="22"/>
        <v>#N/A</v>
      </c>
    </row>
    <row r="106" spans="1:17" ht="12.75">
      <c r="A106" s="1">
        <f t="shared" si="23"/>
        <v>103</v>
      </c>
      <c r="B106" s="1" t="s">
        <v>118</v>
      </c>
      <c r="C106" s="1">
        <v>6</v>
      </c>
      <c r="D106" s="1">
        <v>2</v>
      </c>
      <c r="E106" s="1">
        <v>-2</v>
      </c>
      <c r="F106" s="1">
        <v>-1</v>
      </c>
      <c r="G106" s="17">
        <f t="shared" si="12"/>
        <v>-0.5</v>
      </c>
      <c r="H106" s="1">
        <f t="shared" si="13"/>
        <v>3</v>
      </c>
      <c r="I106" s="19">
        <f t="shared" si="14"/>
        <v>0</v>
      </c>
      <c r="J106" s="1">
        <f t="shared" si="15"/>
        <v>6</v>
      </c>
      <c r="K106">
        <f t="shared" si="16"/>
      </c>
      <c r="L106">
        <f t="shared" si="24"/>
      </c>
      <c r="M106">
        <f t="shared" si="25"/>
      </c>
      <c r="N106" t="e">
        <f t="shared" si="19"/>
        <v>#VALUE!</v>
      </c>
      <c r="O106" t="e">
        <f t="shared" si="20"/>
        <v>#VALUE!</v>
      </c>
      <c r="P106">
        <f t="shared" si="26"/>
        <v>4</v>
      </c>
      <c r="Q106" t="e">
        <f t="shared" si="22"/>
        <v>#N/A</v>
      </c>
    </row>
    <row r="107" spans="1:17" ht="12.75">
      <c r="A107" s="1">
        <f t="shared" si="23"/>
        <v>104</v>
      </c>
      <c r="B107" s="1" t="s">
        <v>119</v>
      </c>
      <c r="C107" s="1">
        <v>6</v>
      </c>
      <c r="D107" s="1">
        <v>2</v>
      </c>
      <c r="E107" s="1">
        <v>-1</v>
      </c>
      <c r="F107" s="1">
        <v>-1</v>
      </c>
      <c r="G107" s="17">
        <f t="shared" si="12"/>
        <v>-0.5</v>
      </c>
      <c r="H107" s="1">
        <f t="shared" si="13"/>
        <v>3</v>
      </c>
      <c r="I107" s="19">
        <f t="shared" si="14"/>
        <v>36</v>
      </c>
      <c r="J107" s="1">
        <f t="shared" si="15"/>
        <v>6</v>
      </c>
      <c r="K107">
        <f t="shared" si="16"/>
      </c>
      <c r="L107">
        <f t="shared" si="24"/>
      </c>
      <c r="M107">
        <f t="shared" si="25"/>
      </c>
      <c r="N107" t="e">
        <f t="shared" si="19"/>
        <v>#VALUE!</v>
      </c>
      <c r="O107" t="e">
        <f t="shared" si="20"/>
        <v>#VALUE!</v>
      </c>
      <c r="P107">
        <f t="shared" si="26"/>
        <v>4</v>
      </c>
      <c r="Q107" t="e">
        <f t="shared" si="22"/>
        <v>#N/A</v>
      </c>
    </row>
    <row r="108" spans="1:17" ht="12.75">
      <c r="A108" s="1">
        <f t="shared" si="23"/>
        <v>105</v>
      </c>
      <c r="B108" s="1" t="s">
        <v>120</v>
      </c>
      <c r="C108" s="1">
        <v>6</v>
      </c>
      <c r="D108" s="1">
        <v>2</v>
      </c>
      <c r="E108" s="1">
        <v>0</v>
      </c>
      <c r="F108" s="1">
        <v>-1</v>
      </c>
      <c r="G108" s="17">
        <f t="shared" si="12"/>
        <v>-0.5</v>
      </c>
      <c r="H108" s="1">
        <f t="shared" si="13"/>
        <v>3</v>
      </c>
      <c r="I108" s="19">
        <f t="shared" si="14"/>
        <v>72</v>
      </c>
      <c r="J108" s="1">
        <f t="shared" si="15"/>
        <v>6</v>
      </c>
      <c r="K108">
        <f t="shared" si="16"/>
      </c>
      <c r="L108">
        <f t="shared" si="24"/>
      </c>
      <c r="M108">
        <f t="shared" si="25"/>
      </c>
      <c r="N108" t="e">
        <f t="shared" si="19"/>
        <v>#VALUE!</v>
      </c>
      <c r="O108" t="e">
        <f t="shared" si="20"/>
        <v>#VALUE!</v>
      </c>
      <c r="P108">
        <f t="shared" si="26"/>
        <v>4</v>
      </c>
      <c r="Q108" t="e">
        <f t="shared" si="22"/>
        <v>#N/A</v>
      </c>
    </row>
    <row r="109" spans="1:17" ht="12.75">
      <c r="A109" s="1">
        <f t="shared" si="23"/>
        <v>106</v>
      </c>
      <c r="B109" s="1" t="s">
        <v>121</v>
      </c>
      <c r="C109" s="1">
        <v>6</v>
      </c>
      <c r="D109" s="1">
        <v>2</v>
      </c>
      <c r="E109" s="1">
        <v>1</v>
      </c>
      <c r="F109" s="1">
        <v>-1</v>
      </c>
      <c r="G109" s="17">
        <f t="shared" si="12"/>
        <v>-0.5</v>
      </c>
      <c r="H109" s="1">
        <f t="shared" si="13"/>
        <v>3</v>
      </c>
      <c r="I109" s="19">
        <f t="shared" si="14"/>
        <v>108</v>
      </c>
      <c r="J109" s="1">
        <f t="shared" si="15"/>
        <v>6</v>
      </c>
      <c r="K109">
        <f t="shared" si="16"/>
      </c>
      <c r="L109">
        <f t="shared" si="24"/>
      </c>
      <c r="M109">
        <f t="shared" si="25"/>
      </c>
      <c r="N109" t="e">
        <f t="shared" si="19"/>
        <v>#VALUE!</v>
      </c>
      <c r="O109" t="e">
        <f t="shared" si="20"/>
        <v>#VALUE!</v>
      </c>
      <c r="P109">
        <f t="shared" si="26"/>
        <v>4</v>
      </c>
      <c r="Q109" t="e">
        <f t="shared" si="22"/>
        <v>#N/A</v>
      </c>
    </row>
    <row r="110" spans="1:17" ht="12.75">
      <c r="A110" s="1">
        <f t="shared" si="23"/>
        <v>107</v>
      </c>
      <c r="B110" s="1" t="s">
        <v>122</v>
      </c>
      <c r="C110" s="1">
        <v>6</v>
      </c>
      <c r="D110" s="1">
        <v>2</v>
      </c>
      <c r="E110" s="1">
        <v>2</v>
      </c>
      <c r="F110" s="1">
        <v>-1</v>
      </c>
      <c r="G110" s="17">
        <f t="shared" si="12"/>
        <v>-0.5</v>
      </c>
      <c r="H110" s="1">
        <f t="shared" si="13"/>
        <v>3</v>
      </c>
      <c r="I110" s="19">
        <f t="shared" si="14"/>
        <v>144</v>
      </c>
      <c r="J110" s="1">
        <f t="shared" si="15"/>
        <v>6</v>
      </c>
      <c r="K110">
        <f t="shared" si="16"/>
      </c>
      <c r="L110">
        <f t="shared" si="24"/>
      </c>
      <c r="M110">
        <f t="shared" si="25"/>
      </c>
      <c r="N110" t="e">
        <f t="shared" si="19"/>
        <v>#VALUE!</v>
      </c>
      <c r="O110" t="e">
        <f t="shared" si="20"/>
        <v>#VALUE!</v>
      </c>
      <c r="P110">
        <f t="shared" si="26"/>
        <v>4</v>
      </c>
      <c r="Q110" t="e">
        <f t="shared" si="22"/>
        <v>#N/A</v>
      </c>
    </row>
    <row r="111" spans="1:17" ht="12.75">
      <c r="A111" s="1">
        <f t="shared" si="23"/>
        <v>108</v>
      </c>
      <c r="B111" s="1" t="s">
        <v>123</v>
      </c>
      <c r="C111" s="1">
        <v>6</v>
      </c>
      <c r="D111" s="1">
        <v>2</v>
      </c>
      <c r="E111" s="1">
        <v>-2</v>
      </c>
      <c r="F111" s="1">
        <v>1</v>
      </c>
      <c r="G111" s="17">
        <f t="shared" si="12"/>
        <v>0.5</v>
      </c>
      <c r="H111" s="1">
        <f t="shared" si="13"/>
        <v>3</v>
      </c>
      <c r="I111" s="19">
        <f t="shared" si="14"/>
        <v>180</v>
      </c>
      <c r="J111" s="1">
        <f t="shared" si="15"/>
        <v>6</v>
      </c>
      <c r="K111">
        <f t="shared" si="16"/>
      </c>
      <c r="L111">
        <f t="shared" si="24"/>
      </c>
      <c r="M111">
        <f t="shared" si="25"/>
      </c>
      <c r="N111" t="e">
        <f t="shared" si="19"/>
        <v>#VALUE!</v>
      </c>
      <c r="O111" t="e">
        <f t="shared" si="20"/>
        <v>#VALUE!</v>
      </c>
      <c r="P111">
        <f t="shared" si="26"/>
        <v>4</v>
      </c>
      <c r="Q111" t="e">
        <f t="shared" si="22"/>
        <v>#N/A</v>
      </c>
    </row>
    <row r="112" spans="1:17" ht="12.75">
      <c r="A112" s="1">
        <f t="shared" si="23"/>
        <v>109</v>
      </c>
      <c r="B112" s="1" t="s">
        <v>124</v>
      </c>
      <c r="C112" s="1">
        <v>6</v>
      </c>
      <c r="D112" s="1">
        <v>2</v>
      </c>
      <c r="E112" s="1">
        <v>-1</v>
      </c>
      <c r="F112" s="1">
        <v>1</v>
      </c>
      <c r="G112" s="17">
        <f t="shared" si="12"/>
        <v>0.5</v>
      </c>
      <c r="H112" s="1">
        <f t="shared" si="13"/>
        <v>3</v>
      </c>
      <c r="I112" s="19">
        <f t="shared" si="14"/>
        <v>216</v>
      </c>
      <c r="J112" s="1">
        <f t="shared" si="15"/>
        <v>6</v>
      </c>
      <c r="K112">
        <f t="shared" si="16"/>
      </c>
      <c r="L112">
        <f t="shared" si="24"/>
      </c>
      <c r="M112">
        <f t="shared" si="25"/>
      </c>
      <c r="N112" t="e">
        <f t="shared" si="19"/>
        <v>#VALUE!</v>
      </c>
      <c r="O112" t="e">
        <f t="shared" si="20"/>
        <v>#VALUE!</v>
      </c>
      <c r="P112">
        <f t="shared" si="26"/>
        <v>4</v>
      </c>
      <c r="Q112" t="e">
        <f t="shared" si="22"/>
        <v>#N/A</v>
      </c>
    </row>
    <row r="113" spans="1:17" ht="12.75">
      <c r="A113" s="1">
        <f t="shared" si="23"/>
        <v>110</v>
      </c>
      <c r="B113" s="1" t="s">
        <v>125</v>
      </c>
      <c r="C113" s="1">
        <v>6</v>
      </c>
      <c r="D113" s="1">
        <v>2</v>
      </c>
      <c r="E113" s="1">
        <v>0</v>
      </c>
      <c r="F113" s="1">
        <v>1</v>
      </c>
      <c r="G113" s="17">
        <f t="shared" si="12"/>
        <v>0.5</v>
      </c>
      <c r="H113" s="1">
        <f t="shared" si="13"/>
        <v>3</v>
      </c>
      <c r="I113" s="19">
        <f t="shared" si="14"/>
        <v>251.99999999999997</v>
      </c>
      <c r="J113" s="1">
        <f t="shared" si="15"/>
        <v>6</v>
      </c>
      <c r="K113">
        <f t="shared" si="16"/>
      </c>
      <c r="L113">
        <f t="shared" si="24"/>
      </c>
      <c r="M113">
        <f t="shared" si="25"/>
      </c>
      <c r="N113" t="e">
        <f t="shared" si="19"/>
        <v>#VALUE!</v>
      </c>
      <c r="O113" t="e">
        <f t="shared" si="20"/>
        <v>#VALUE!</v>
      </c>
      <c r="P113">
        <f>IF(ISERR(N113),D113+2,N113)</f>
        <v>4</v>
      </c>
      <c r="Q113" t="e">
        <f t="shared" si="22"/>
        <v>#N/A</v>
      </c>
    </row>
    <row r="114" spans="1:17" ht="12.75">
      <c r="A114" s="1">
        <f t="shared" si="23"/>
        <v>111</v>
      </c>
      <c r="B114" s="1" t="s">
        <v>126</v>
      </c>
      <c r="C114" s="1">
        <v>6</v>
      </c>
      <c r="D114" s="1">
        <v>2</v>
      </c>
      <c r="E114" s="1">
        <v>1</v>
      </c>
      <c r="F114" s="1">
        <v>1</v>
      </c>
      <c r="G114" s="17">
        <f t="shared" si="12"/>
        <v>0.5</v>
      </c>
      <c r="H114" s="1">
        <f t="shared" si="13"/>
        <v>3</v>
      </c>
      <c r="I114" s="19">
        <f t="shared" si="14"/>
        <v>288</v>
      </c>
      <c r="J114" s="1">
        <f t="shared" si="15"/>
        <v>6</v>
      </c>
      <c r="K114">
        <f t="shared" si="16"/>
      </c>
      <c r="L114">
        <f t="shared" si="24"/>
      </c>
      <c r="M114">
        <f t="shared" si="25"/>
      </c>
      <c r="N114" t="e">
        <f t="shared" si="19"/>
        <v>#VALUE!</v>
      </c>
      <c r="O114" t="e">
        <f t="shared" si="20"/>
        <v>#VALUE!</v>
      </c>
      <c r="P114">
        <f>IF(ISERR(N114),D114+2,N114)</f>
        <v>4</v>
      </c>
      <c r="Q114" t="e">
        <f t="shared" si="22"/>
        <v>#N/A</v>
      </c>
    </row>
    <row r="115" spans="1:17" ht="12.75">
      <c r="A115" s="1">
        <f t="shared" si="23"/>
        <v>112</v>
      </c>
      <c r="B115" s="1" t="s">
        <v>127</v>
      </c>
      <c r="C115" s="1">
        <v>6</v>
      </c>
      <c r="D115" s="1">
        <v>2</v>
      </c>
      <c r="E115" s="1">
        <v>2</v>
      </c>
      <c r="F115" s="1">
        <v>1</v>
      </c>
      <c r="G115" s="17">
        <f t="shared" si="12"/>
        <v>0.5</v>
      </c>
      <c r="H115" s="1">
        <f t="shared" si="13"/>
        <v>3</v>
      </c>
      <c r="I115" s="19">
        <f t="shared" si="14"/>
        <v>324</v>
      </c>
      <c r="J115" s="1">
        <f t="shared" si="15"/>
        <v>6</v>
      </c>
      <c r="K115">
        <f t="shared" si="16"/>
      </c>
      <c r="L115">
        <f t="shared" si="24"/>
      </c>
      <c r="M115">
        <f t="shared" si="25"/>
      </c>
      <c r="N115" t="e">
        <f t="shared" si="19"/>
        <v>#VALUE!</v>
      </c>
      <c r="O115" t="e">
        <f t="shared" si="20"/>
        <v>#VALUE!</v>
      </c>
      <c r="P115">
        <f>IF(ISERR(N115),D115+2,N115)</f>
        <v>4</v>
      </c>
      <c r="Q115" t="e">
        <f t="shared" si="22"/>
        <v>#N/A</v>
      </c>
    </row>
    <row r="116" spans="1:10" ht="12.75">
      <c r="A116" s="1">
        <f t="shared" si="23"/>
        <v>113</v>
      </c>
      <c r="C116" s="1">
        <v>7</v>
      </c>
      <c r="D116" s="1">
        <v>1</v>
      </c>
      <c r="E116" s="1">
        <v>-1</v>
      </c>
      <c r="F116" s="1">
        <v>-1</v>
      </c>
      <c r="G116" s="1">
        <f t="shared" si="12"/>
        <v>-0.5</v>
      </c>
      <c r="H116" s="1">
        <f t="shared" si="13"/>
        <v>2</v>
      </c>
      <c r="I116" s="1">
        <f t="shared" si="14"/>
        <v>0</v>
      </c>
      <c r="J116" s="1">
        <f t="shared" si="15"/>
        <v>7</v>
      </c>
    </row>
    <row r="117" spans="1:10" ht="12.75">
      <c r="A117" s="1">
        <f t="shared" si="23"/>
        <v>114</v>
      </c>
      <c r="C117" s="1">
        <v>7</v>
      </c>
      <c r="D117" s="1">
        <v>1</v>
      </c>
      <c r="E117" s="1">
        <v>0</v>
      </c>
      <c r="F117" s="1">
        <v>-1</v>
      </c>
      <c r="G117" s="1">
        <f t="shared" si="12"/>
        <v>-0.5</v>
      </c>
      <c r="H117" s="1">
        <f t="shared" si="13"/>
        <v>2</v>
      </c>
      <c r="I117" s="1">
        <f t="shared" si="14"/>
        <v>60</v>
      </c>
      <c r="J117" s="1">
        <f t="shared" si="15"/>
        <v>7</v>
      </c>
    </row>
    <row r="118" spans="1:10" ht="12.75">
      <c r="A118" s="1">
        <f t="shared" si="23"/>
        <v>115</v>
      </c>
      <c r="C118" s="1">
        <v>7</v>
      </c>
      <c r="D118" s="1">
        <v>1</v>
      </c>
      <c r="E118" s="1">
        <v>1</v>
      </c>
      <c r="F118" s="1">
        <v>-1</v>
      </c>
      <c r="G118" s="1">
        <f t="shared" si="12"/>
        <v>-0.5</v>
      </c>
      <c r="H118" s="1">
        <f t="shared" si="13"/>
        <v>2</v>
      </c>
      <c r="I118" s="1">
        <f t="shared" si="14"/>
        <v>120</v>
      </c>
      <c r="J118" s="1">
        <f t="shared" si="15"/>
        <v>7</v>
      </c>
    </row>
    <row r="119" spans="1:10" ht="12.75">
      <c r="A119" s="1">
        <f t="shared" si="23"/>
        <v>116</v>
      </c>
      <c r="C119" s="1">
        <v>7</v>
      </c>
      <c r="D119" s="1">
        <v>1</v>
      </c>
      <c r="E119" s="1">
        <v>-1</v>
      </c>
      <c r="F119" s="1">
        <v>1</v>
      </c>
      <c r="G119" s="1">
        <f t="shared" si="12"/>
        <v>0.5</v>
      </c>
      <c r="H119" s="1">
        <f t="shared" si="13"/>
        <v>2</v>
      </c>
      <c r="I119" s="1">
        <f t="shared" si="14"/>
        <v>180</v>
      </c>
      <c r="J119" s="1">
        <f t="shared" si="15"/>
        <v>7</v>
      </c>
    </row>
    <row r="120" spans="1:10" ht="12.75">
      <c r="A120" s="1">
        <f t="shared" si="23"/>
        <v>117</v>
      </c>
      <c r="C120" s="1">
        <v>7</v>
      </c>
      <c r="D120" s="1">
        <v>1</v>
      </c>
      <c r="E120" s="1">
        <v>0</v>
      </c>
      <c r="F120" s="1">
        <v>1</v>
      </c>
      <c r="G120" s="1">
        <f t="shared" si="12"/>
        <v>0.5</v>
      </c>
      <c r="H120" s="1">
        <f t="shared" si="13"/>
        <v>2</v>
      </c>
      <c r="I120" s="1">
        <f t="shared" si="14"/>
        <v>240</v>
      </c>
      <c r="J120" s="1">
        <f t="shared" si="15"/>
        <v>7</v>
      </c>
    </row>
    <row r="121" spans="1:10" ht="12.75">
      <c r="A121" s="1">
        <f t="shared" si="23"/>
        <v>118</v>
      </c>
      <c r="C121" s="1">
        <v>7</v>
      </c>
      <c r="D121" s="1">
        <v>1</v>
      </c>
      <c r="E121" s="1">
        <v>1</v>
      </c>
      <c r="F121" s="1">
        <v>1</v>
      </c>
      <c r="G121" s="1">
        <f t="shared" si="12"/>
        <v>0.5</v>
      </c>
      <c r="H121" s="1">
        <f t="shared" si="13"/>
        <v>2</v>
      </c>
      <c r="I121" s="1">
        <f t="shared" si="14"/>
        <v>300</v>
      </c>
      <c r="J121" s="1">
        <f t="shared" si="15"/>
        <v>7</v>
      </c>
    </row>
    <row r="122" spans="1:10" ht="12.75">
      <c r="A122" s="1">
        <f t="shared" si="23"/>
        <v>119</v>
      </c>
      <c r="C122" s="1">
        <v>8</v>
      </c>
      <c r="D122" s="1">
        <v>0</v>
      </c>
      <c r="E122" s="1">
        <v>0</v>
      </c>
      <c r="F122" s="1">
        <v>-1</v>
      </c>
      <c r="G122" s="1">
        <f t="shared" si="12"/>
        <v>-0.5</v>
      </c>
      <c r="H122" s="1">
        <f t="shared" si="13"/>
        <v>1</v>
      </c>
      <c r="I122" s="1">
        <f t="shared" si="14"/>
        <v>0</v>
      </c>
      <c r="J122" s="1">
        <f t="shared" si="15"/>
        <v>8</v>
      </c>
    </row>
    <row r="123" spans="1:10" ht="12.75">
      <c r="A123" s="1">
        <f t="shared" si="23"/>
        <v>120</v>
      </c>
      <c r="C123" s="1">
        <v>8</v>
      </c>
      <c r="D123" s="1">
        <v>0</v>
      </c>
      <c r="E123" s="1">
        <v>0</v>
      </c>
      <c r="F123" s="1">
        <v>1</v>
      </c>
      <c r="G123" s="1">
        <f t="shared" si="12"/>
        <v>0.5</v>
      </c>
      <c r="H123" s="1">
        <f t="shared" si="13"/>
        <v>1</v>
      </c>
      <c r="I123" s="1">
        <f t="shared" si="14"/>
        <v>180</v>
      </c>
      <c r="J123" s="1">
        <f t="shared" si="15"/>
        <v>8</v>
      </c>
    </row>
    <row r="124" ht="12.75">
      <c r="A124" s="1">
        <f t="shared" si="23"/>
        <v>121</v>
      </c>
    </row>
    <row r="125" ht="12.75">
      <c r="A125" s="1">
        <f t="shared" si="23"/>
        <v>122</v>
      </c>
    </row>
  </sheetData>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T25"/>
  <sheetViews>
    <sheetView workbookViewId="0" topLeftCell="A1">
      <selection activeCell="A1" sqref="A1"/>
    </sheetView>
  </sheetViews>
  <sheetFormatPr defaultColWidth="9.140625" defaultRowHeight="12.75"/>
  <cols>
    <col min="2" max="2" width="3.00390625" style="0" bestFit="1" customWidth="1"/>
    <col min="3" max="4" width="4.00390625" style="0" bestFit="1" customWidth="1"/>
    <col min="6" max="6" width="3.00390625" style="0" bestFit="1" customWidth="1"/>
    <col min="7" max="8" width="4.00390625" style="0" bestFit="1" customWidth="1"/>
    <col min="10" max="10" width="2.8515625" style="0" customWidth="1"/>
    <col min="11" max="12" width="4.00390625" style="0" bestFit="1" customWidth="1"/>
    <col min="14" max="14" width="2.00390625" style="0" bestFit="1" customWidth="1"/>
    <col min="15" max="16" width="4.00390625" style="0" bestFit="1" customWidth="1"/>
    <col min="18" max="18" width="2.00390625" style="0" bestFit="1" customWidth="1"/>
    <col min="19" max="20" width="4.00390625" style="0" bestFit="1" customWidth="1"/>
  </cols>
  <sheetData>
    <row r="1" spans="1:19" ht="12.75">
      <c r="A1" t="s">
        <v>48</v>
      </c>
      <c r="G1" s="38"/>
      <c r="K1" s="35"/>
      <c r="O1" s="36"/>
      <c r="S1" s="37"/>
    </row>
    <row r="2" spans="3:19" ht="12.75">
      <c r="C2" s="3">
        <v>5</v>
      </c>
      <c r="G2">
        <f>C2-1</f>
        <v>4</v>
      </c>
      <c r="K2">
        <f>G2-1</f>
        <v>3</v>
      </c>
      <c r="O2">
        <f>K2-1</f>
        <v>2</v>
      </c>
      <c r="S2">
        <f>O2-1</f>
        <v>1</v>
      </c>
    </row>
    <row r="4" spans="1:20" ht="12.75">
      <c r="A4" t="s">
        <v>48</v>
      </c>
      <c r="B4" s="42">
        <f>2*C2-1</f>
        <v>9</v>
      </c>
      <c r="C4" s="28">
        <f>180/2/B4</f>
        <v>10</v>
      </c>
      <c r="F4" s="42">
        <f>2*G2-1</f>
        <v>7</v>
      </c>
      <c r="G4" s="28">
        <f>180/2/F4</f>
        <v>12.857142857142858</v>
      </c>
      <c r="H4" t="s">
        <v>48</v>
      </c>
      <c r="J4" s="42">
        <f>2*K2-1</f>
        <v>5</v>
      </c>
      <c r="K4" s="28">
        <f>180/2/J4</f>
        <v>18</v>
      </c>
      <c r="L4" t="s">
        <v>48</v>
      </c>
      <c r="N4" s="42">
        <f>2*O2-1</f>
        <v>3</v>
      </c>
      <c r="O4" s="28">
        <f>180/2/N4</f>
        <v>30</v>
      </c>
      <c r="P4" t="s">
        <v>48</v>
      </c>
      <c r="R4" s="42">
        <f>2*S2-1</f>
        <v>1</v>
      </c>
      <c r="S4" s="28">
        <f>180/2/R4</f>
        <v>90</v>
      </c>
      <c r="T4" t="s">
        <v>48</v>
      </c>
    </row>
    <row r="5" spans="3:19" ht="12.75">
      <c r="C5" s="28"/>
      <c r="G5" s="28"/>
      <c r="K5" s="28"/>
      <c r="O5" s="28"/>
      <c r="S5" s="28"/>
    </row>
    <row r="6" spans="2:20" ht="12.75">
      <c r="B6" s="3">
        <v>0</v>
      </c>
      <c r="C6" s="20">
        <f>B6*C$4</f>
        <v>0</v>
      </c>
      <c r="D6" s="20">
        <f>IF(MOD(B6,2)=1,C6,"")</f>
      </c>
      <c r="F6" s="26">
        <f>B6</f>
        <v>0</v>
      </c>
      <c r="G6" s="20">
        <f>F6*G$4</f>
        <v>0</v>
      </c>
      <c r="H6" s="20">
        <f>IF(MOD(F6,2)=1,G6,"")</f>
      </c>
      <c r="J6" s="26">
        <f>F6</f>
        <v>0</v>
      </c>
      <c r="K6" s="28">
        <f>J6*K$4</f>
        <v>0</v>
      </c>
      <c r="L6" s="28">
        <f>IF(MOD(J6,2)=1,K6,"")</f>
      </c>
      <c r="M6" s="26"/>
      <c r="N6" s="26">
        <f>J6</f>
        <v>0</v>
      </c>
      <c r="O6" s="20">
        <f aca="true" t="shared" si="0" ref="O6:O12">N6*O$4</f>
        <v>0</v>
      </c>
      <c r="P6" s="20">
        <f aca="true" t="shared" si="1" ref="P6:P12">IF(MOD(N6,2)=1,O6,"")</f>
      </c>
      <c r="R6" s="26">
        <f>N6</f>
        <v>0</v>
      </c>
      <c r="S6" s="20">
        <f>R6*S$4</f>
        <v>0</v>
      </c>
      <c r="T6" s="20">
        <f>IF(MOD(R6,2)=1,S6,"")</f>
      </c>
    </row>
    <row r="7" spans="2:20" ht="12.75">
      <c r="B7">
        <f>B6+1</f>
        <v>1</v>
      </c>
      <c r="C7" s="20">
        <f aca="true" t="shared" si="2" ref="C7:C24">B7*C$4</f>
        <v>10</v>
      </c>
      <c r="D7" s="20">
        <f aca="true" t="shared" si="3" ref="D7:D20">IF(MOD(B7,2)=1,C7,"")</f>
        <v>10</v>
      </c>
      <c r="F7">
        <f>F6+1</f>
        <v>1</v>
      </c>
      <c r="G7" s="20">
        <f aca="true" t="shared" si="4" ref="G7:G20">F7*G$4</f>
        <v>12.857142857142858</v>
      </c>
      <c r="H7" s="20">
        <f aca="true" t="shared" si="5" ref="H7:H16">IF(MOD(F7,2)=1,G7,"")</f>
        <v>12.857142857142858</v>
      </c>
      <c r="J7">
        <f aca="true" t="shared" si="6" ref="J7:J12">J6+1</f>
        <v>1</v>
      </c>
      <c r="K7" s="20">
        <f aca="true" t="shared" si="7" ref="K7:K16">J7*K$4</f>
        <v>18</v>
      </c>
      <c r="L7" s="20">
        <f aca="true" t="shared" si="8" ref="L7:L12">IF(MOD(J7,2)=1,K7,"")</f>
        <v>18</v>
      </c>
      <c r="N7">
        <f>N6+1</f>
        <v>1</v>
      </c>
      <c r="O7" s="20">
        <f t="shared" si="0"/>
        <v>30</v>
      </c>
      <c r="P7" s="20">
        <f t="shared" si="1"/>
        <v>30</v>
      </c>
      <c r="R7">
        <f>R6+1</f>
        <v>1</v>
      </c>
      <c r="S7" s="20">
        <f>R7*S$4</f>
        <v>90</v>
      </c>
      <c r="T7" s="20">
        <f>IF(MOD(R7,2)=1,S7,"")</f>
        <v>90</v>
      </c>
    </row>
    <row r="8" spans="2:20" ht="12.75">
      <c r="B8">
        <f>B7+1</f>
        <v>2</v>
      </c>
      <c r="C8" s="20">
        <f t="shared" si="2"/>
        <v>20</v>
      </c>
      <c r="D8" s="20">
        <f t="shared" si="3"/>
      </c>
      <c r="F8">
        <f>F7+1</f>
        <v>2</v>
      </c>
      <c r="G8" s="20">
        <f t="shared" si="4"/>
        <v>25.714285714285715</v>
      </c>
      <c r="H8" s="20">
        <f t="shared" si="5"/>
      </c>
      <c r="J8">
        <f t="shared" si="6"/>
        <v>2</v>
      </c>
      <c r="K8" s="20">
        <f t="shared" si="7"/>
        <v>36</v>
      </c>
      <c r="L8" s="20">
        <f t="shared" si="8"/>
      </c>
      <c r="N8" s="26">
        <f>J8</f>
        <v>2</v>
      </c>
      <c r="O8" s="20">
        <f t="shared" si="0"/>
        <v>60</v>
      </c>
      <c r="P8" s="20">
        <f t="shared" si="1"/>
      </c>
      <c r="R8" s="26">
        <f>N8</f>
        <v>2</v>
      </c>
      <c r="S8" s="20">
        <f>R8*S$4</f>
        <v>180</v>
      </c>
      <c r="T8" s="20">
        <f>IF(MOD(R8,2)=1,S8,"")</f>
      </c>
    </row>
    <row r="9" spans="2:20" ht="12.75">
      <c r="B9">
        <f aca="true" t="shared" si="9" ref="B9:B20">B8+1</f>
        <v>3</v>
      </c>
      <c r="C9" s="20">
        <f t="shared" si="2"/>
        <v>30</v>
      </c>
      <c r="D9" s="20">
        <f t="shared" si="3"/>
        <v>30</v>
      </c>
      <c r="F9">
        <f aca="true" t="shared" si="10" ref="F9:F16">F8+1</f>
        <v>3</v>
      </c>
      <c r="G9" s="20">
        <f t="shared" si="4"/>
        <v>38.57142857142857</v>
      </c>
      <c r="H9" s="20">
        <f t="shared" si="5"/>
        <v>38.57142857142857</v>
      </c>
      <c r="J9">
        <f t="shared" si="6"/>
        <v>3</v>
      </c>
      <c r="K9" s="20">
        <f t="shared" si="7"/>
        <v>54</v>
      </c>
      <c r="L9" s="20">
        <f t="shared" si="8"/>
        <v>54</v>
      </c>
      <c r="N9" s="26">
        <f>J9</f>
        <v>3</v>
      </c>
      <c r="O9" s="20">
        <f t="shared" si="0"/>
        <v>90</v>
      </c>
      <c r="P9" s="20">
        <f t="shared" si="1"/>
        <v>90</v>
      </c>
      <c r="S9" s="20"/>
      <c r="T9" s="20"/>
    </row>
    <row r="10" spans="2:20" ht="12.75">
      <c r="B10">
        <f t="shared" si="9"/>
        <v>4</v>
      </c>
      <c r="C10" s="20">
        <f t="shared" si="2"/>
        <v>40</v>
      </c>
      <c r="D10" s="20">
        <f t="shared" si="3"/>
      </c>
      <c r="F10">
        <f t="shared" si="10"/>
        <v>4</v>
      </c>
      <c r="G10" s="20">
        <f t="shared" si="4"/>
        <v>51.42857142857143</v>
      </c>
      <c r="H10" s="20">
        <f t="shared" si="5"/>
      </c>
      <c r="J10">
        <f t="shared" si="6"/>
        <v>4</v>
      </c>
      <c r="K10" s="20">
        <f t="shared" si="7"/>
        <v>72</v>
      </c>
      <c r="L10" s="20">
        <f t="shared" si="8"/>
      </c>
      <c r="N10" s="26">
        <f>J10</f>
        <v>4</v>
      </c>
      <c r="O10" s="20">
        <f t="shared" si="0"/>
        <v>120</v>
      </c>
      <c r="P10" s="20">
        <f t="shared" si="1"/>
      </c>
      <c r="R10" s="26"/>
      <c r="S10" s="20"/>
      <c r="T10" s="20"/>
    </row>
    <row r="11" spans="2:20" ht="12.75">
      <c r="B11">
        <f t="shared" si="9"/>
        <v>5</v>
      </c>
      <c r="C11" s="20">
        <f t="shared" si="2"/>
        <v>50</v>
      </c>
      <c r="D11" s="20">
        <f t="shared" si="3"/>
        <v>50</v>
      </c>
      <c r="F11">
        <f t="shared" si="10"/>
        <v>5</v>
      </c>
      <c r="G11" s="20">
        <f t="shared" si="4"/>
        <v>64.28571428571429</v>
      </c>
      <c r="H11" s="20">
        <f t="shared" si="5"/>
        <v>64.28571428571429</v>
      </c>
      <c r="J11">
        <f t="shared" si="6"/>
        <v>5</v>
      </c>
      <c r="K11" s="20">
        <f t="shared" si="7"/>
        <v>90</v>
      </c>
      <c r="L11" s="20">
        <f t="shared" si="8"/>
        <v>90</v>
      </c>
      <c r="N11" s="26">
        <f>J11</f>
        <v>5</v>
      </c>
      <c r="O11" s="20">
        <f t="shared" si="0"/>
        <v>150</v>
      </c>
      <c r="P11" s="20">
        <f t="shared" si="1"/>
        <v>150</v>
      </c>
      <c r="R11" s="26"/>
      <c r="S11" s="20"/>
      <c r="T11" s="20"/>
    </row>
    <row r="12" spans="2:20" ht="12.75">
      <c r="B12">
        <f t="shared" si="9"/>
        <v>6</v>
      </c>
      <c r="C12" s="20">
        <f t="shared" si="2"/>
        <v>60</v>
      </c>
      <c r="D12" s="20">
        <f t="shared" si="3"/>
      </c>
      <c r="F12">
        <f t="shared" si="10"/>
        <v>6</v>
      </c>
      <c r="G12" s="20">
        <f t="shared" si="4"/>
        <v>77.14285714285714</v>
      </c>
      <c r="H12" s="20">
        <f t="shared" si="5"/>
      </c>
      <c r="J12">
        <f t="shared" si="6"/>
        <v>6</v>
      </c>
      <c r="K12" s="20">
        <f t="shared" si="7"/>
        <v>108</v>
      </c>
      <c r="L12" s="20">
        <f t="shared" si="8"/>
      </c>
      <c r="N12" s="26">
        <f>J12</f>
        <v>6</v>
      </c>
      <c r="O12" s="20">
        <f t="shared" si="0"/>
        <v>180</v>
      </c>
      <c r="P12" s="20">
        <f t="shared" si="1"/>
      </c>
      <c r="S12" s="20"/>
      <c r="T12" s="20"/>
    </row>
    <row r="13" spans="2:12" ht="12.75">
      <c r="B13">
        <f t="shared" si="9"/>
        <v>7</v>
      </c>
      <c r="C13" s="20">
        <f t="shared" si="2"/>
        <v>70</v>
      </c>
      <c r="D13" s="20">
        <f t="shared" si="3"/>
        <v>70</v>
      </c>
      <c r="F13">
        <f t="shared" si="10"/>
        <v>7</v>
      </c>
      <c r="G13" s="20">
        <f t="shared" si="4"/>
        <v>90</v>
      </c>
      <c r="H13" s="20">
        <f t="shared" si="5"/>
        <v>90</v>
      </c>
      <c r="J13">
        <f>J12+1</f>
        <v>7</v>
      </c>
      <c r="K13" s="20">
        <f t="shared" si="7"/>
        <v>126</v>
      </c>
      <c r="L13" s="20">
        <f>IF(MOD(J13,2)=1,K13,"")</f>
        <v>126</v>
      </c>
    </row>
    <row r="14" spans="2:12" ht="12.75">
      <c r="B14">
        <f t="shared" si="9"/>
        <v>8</v>
      </c>
      <c r="C14" s="20">
        <f t="shared" si="2"/>
        <v>80</v>
      </c>
      <c r="D14" s="20">
        <f t="shared" si="3"/>
      </c>
      <c r="F14">
        <f t="shared" si="10"/>
        <v>8</v>
      </c>
      <c r="G14" s="20">
        <f t="shared" si="4"/>
        <v>102.85714285714286</v>
      </c>
      <c r="H14" s="20">
        <f t="shared" si="5"/>
      </c>
      <c r="J14">
        <f>J13+1</f>
        <v>8</v>
      </c>
      <c r="K14" s="20">
        <f t="shared" si="7"/>
        <v>144</v>
      </c>
      <c r="L14" s="20">
        <f>IF(MOD(J14,2)=1,K14,"")</f>
      </c>
    </row>
    <row r="15" spans="2:12" ht="12.75">
      <c r="B15">
        <f t="shared" si="9"/>
        <v>9</v>
      </c>
      <c r="C15" s="20">
        <f t="shared" si="2"/>
        <v>90</v>
      </c>
      <c r="D15" s="20">
        <f t="shared" si="3"/>
        <v>90</v>
      </c>
      <c r="F15">
        <f t="shared" si="10"/>
        <v>9</v>
      </c>
      <c r="G15" s="20">
        <f t="shared" si="4"/>
        <v>115.71428571428572</v>
      </c>
      <c r="H15" s="20">
        <f t="shared" si="5"/>
        <v>115.71428571428572</v>
      </c>
      <c r="J15">
        <f>J14+1</f>
        <v>9</v>
      </c>
      <c r="K15" s="20">
        <f t="shared" si="7"/>
        <v>162</v>
      </c>
      <c r="L15" s="20">
        <f>IF(MOD(J15,2)=1,K15,"")</f>
        <v>162</v>
      </c>
    </row>
    <row r="16" spans="2:12" ht="12.75">
      <c r="B16">
        <f t="shared" si="9"/>
        <v>10</v>
      </c>
      <c r="C16" s="20">
        <f t="shared" si="2"/>
        <v>100</v>
      </c>
      <c r="D16" s="20">
        <f t="shared" si="3"/>
      </c>
      <c r="F16">
        <f t="shared" si="10"/>
        <v>10</v>
      </c>
      <c r="G16" s="20">
        <f t="shared" si="4"/>
        <v>128.57142857142858</v>
      </c>
      <c r="H16" s="20">
        <f t="shared" si="5"/>
      </c>
      <c r="J16">
        <f>J15+1</f>
        <v>10</v>
      </c>
      <c r="K16" s="20">
        <f t="shared" si="7"/>
        <v>180</v>
      </c>
      <c r="L16" s="20">
        <f>IF(MOD(J16,2)=1,K16,"")</f>
      </c>
    </row>
    <row r="17" spans="2:12" ht="12.75">
      <c r="B17">
        <f t="shared" si="9"/>
        <v>11</v>
      </c>
      <c r="C17" s="20">
        <f t="shared" si="2"/>
        <v>110</v>
      </c>
      <c r="D17" s="20">
        <f t="shared" si="3"/>
        <v>110</v>
      </c>
      <c r="F17">
        <f>F16+1</f>
        <v>11</v>
      </c>
      <c r="G17" s="20">
        <f t="shared" si="4"/>
        <v>141.42857142857144</v>
      </c>
      <c r="H17" s="20">
        <f>IF(MOD(F17,2)=1,G17,"")</f>
        <v>141.42857142857144</v>
      </c>
      <c r="K17" s="20"/>
      <c r="L17" s="20"/>
    </row>
    <row r="18" spans="2:12" ht="12.75">
      <c r="B18">
        <f t="shared" si="9"/>
        <v>12</v>
      </c>
      <c r="C18" s="20">
        <f t="shared" si="2"/>
        <v>120</v>
      </c>
      <c r="D18" s="20">
        <f t="shared" si="3"/>
      </c>
      <c r="F18">
        <f>F17+1</f>
        <v>12</v>
      </c>
      <c r="G18" s="20">
        <f t="shared" si="4"/>
        <v>154.28571428571428</v>
      </c>
      <c r="H18" s="20">
        <f>IF(MOD(F18,2)=1,G18,"")</f>
      </c>
      <c r="K18" s="20"/>
      <c r="L18" s="20"/>
    </row>
    <row r="19" spans="2:12" ht="12.75">
      <c r="B19">
        <f t="shared" si="9"/>
        <v>13</v>
      </c>
      <c r="C19" s="20">
        <f t="shared" si="2"/>
        <v>130</v>
      </c>
      <c r="D19" s="20">
        <f t="shared" si="3"/>
        <v>130</v>
      </c>
      <c r="F19">
        <f>F18+1</f>
        <v>13</v>
      </c>
      <c r="G19" s="20">
        <f t="shared" si="4"/>
        <v>167.14285714285714</v>
      </c>
      <c r="H19" s="20">
        <f>IF(MOD(F19,2)=1,G19,"")</f>
        <v>167.14285714285714</v>
      </c>
      <c r="K19" s="20"/>
      <c r="L19" s="20"/>
    </row>
    <row r="20" spans="2:8" ht="12.75">
      <c r="B20">
        <f t="shared" si="9"/>
        <v>14</v>
      </c>
      <c r="C20" s="20">
        <f t="shared" si="2"/>
        <v>140</v>
      </c>
      <c r="D20" s="20">
        <f t="shared" si="3"/>
      </c>
      <c r="F20">
        <f>F19+1</f>
        <v>14</v>
      </c>
      <c r="G20" s="20">
        <f t="shared" si="4"/>
        <v>180</v>
      </c>
      <c r="H20" s="20">
        <f>IF(MOD(F20,2)=1,G20,"")</f>
      </c>
    </row>
    <row r="21" spans="2:4" ht="12.75">
      <c r="B21">
        <f>B20+1</f>
        <v>15</v>
      </c>
      <c r="C21" s="20">
        <f t="shared" si="2"/>
        <v>150</v>
      </c>
      <c r="D21" s="20">
        <f>IF(MOD(B21,2)=1,C21,"")</f>
        <v>150</v>
      </c>
    </row>
    <row r="22" spans="2:4" ht="12.75">
      <c r="B22">
        <f>B21+1</f>
        <v>16</v>
      </c>
      <c r="C22" s="20">
        <f t="shared" si="2"/>
        <v>160</v>
      </c>
      <c r="D22" s="20">
        <f>IF(MOD(B22,2)=1,C22,"")</f>
      </c>
    </row>
    <row r="23" spans="2:4" ht="12.75">
      <c r="B23">
        <f>B22+1</f>
        <v>17</v>
      </c>
      <c r="C23" s="20">
        <f t="shared" si="2"/>
        <v>170</v>
      </c>
      <c r="D23" s="20">
        <f>IF(MOD(B23,2)=1,C23,"")</f>
        <v>170</v>
      </c>
    </row>
    <row r="24" spans="2:4" ht="12.75">
      <c r="B24">
        <f>B23+1</f>
        <v>18</v>
      </c>
      <c r="C24" s="20">
        <f t="shared" si="2"/>
        <v>180</v>
      </c>
      <c r="D24" s="20">
        <f>IF(MOD(B24,2)=1,C24,"")</f>
      </c>
    </row>
    <row r="25" spans="3:4" ht="12.75">
      <c r="C25" s="20"/>
      <c r="D25" s="20"/>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ConocoPhillips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tacarro</dc:creator>
  <cp:keywords/>
  <dc:description/>
  <cp:lastModifiedBy>tacarro</cp:lastModifiedBy>
  <cp:lastPrinted>2008-07-10T14:24:03Z</cp:lastPrinted>
  <dcterms:created xsi:type="dcterms:W3CDTF">2008-06-04T13:18:36Z</dcterms:created>
  <dcterms:modified xsi:type="dcterms:W3CDTF">2008-07-26T21:07:13Z</dcterms:modified>
  <cp:category/>
  <cp:version/>
  <cp:contentType/>
  <cp:contentStatus/>
</cp:coreProperties>
</file>